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AVNI.PC-GLAVNI\Desktop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4" i="1"/>
  <c r="H21" i="1"/>
  <c r="H18" i="1"/>
  <c r="AC17" i="1"/>
  <c r="AC26" i="1" s="1"/>
  <c r="AC35" i="1" s="1"/>
  <c r="AC44" i="1" s="1"/>
  <c r="AC54" i="1" s="1"/>
  <c r="AC63" i="1" s="1"/>
  <c r="AC72" i="1" s="1"/>
  <c r="AC81" i="1" s="1"/>
  <c r="AC90" i="1" s="1"/>
  <c r="AC99" i="1" s="1"/>
  <c r="Z17" i="1"/>
  <c r="Z26" i="1" s="1"/>
  <c r="X17" i="1"/>
  <c r="X26" i="1" s="1"/>
  <c r="X35" i="1" s="1"/>
  <c r="V17" i="1"/>
  <c r="V26" i="1" s="1"/>
  <c r="V35" i="1" s="1"/>
  <c r="V44" i="1" s="1"/>
  <c r="V54" i="1" s="1"/>
  <c r="V63" i="1" s="1"/>
  <c r="V72" i="1" s="1"/>
  <c r="V81" i="1" s="1"/>
  <c r="V90" i="1" s="1"/>
  <c r="V99" i="1" s="1"/>
  <c r="D99" i="1" s="1"/>
  <c r="T17" i="1"/>
  <c r="T26" i="1" s="1"/>
  <c r="T35" i="1" s="1"/>
  <c r="R17" i="1"/>
  <c r="E17" i="1"/>
  <c r="AC16" i="1"/>
  <c r="AC25" i="1" s="1"/>
  <c r="AC34" i="1" s="1"/>
  <c r="AC43" i="1" s="1"/>
  <c r="AC53" i="1" s="1"/>
  <c r="AC62" i="1" s="1"/>
  <c r="AC71" i="1" s="1"/>
  <c r="Z16" i="1"/>
  <c r="X16" i="1"/>
  <c r="X25" i="1" s="1"/>
  <c r="V16" i="1"/>
  <c r="T16" i="1"/>
  <c r="T25" i="1" s="1"/>
  <c r="T34" i="1" s="1"/>
  <c r="R16" i="1"/>
  <c r="H16" i="1"/>
  <c r="C16" i="1"/>
  <c r="AC15" i="1"/>
  <c r="AC24" i="1" s="1"/>
  <c r="AC33" i="1" s="1"/>
  <c r="AC42" i="1" s="1"/>
  <c r="AC52" i="1" s="1"/>
  <c r="AC61" i="1" s="1"/>
  <c r="AC70" i="1" s="1"/>
  <c r="AC79" i="1" s="1"/>
  <c r="AC88" i="1" s="1"/>
  <c r="AC97" i="1" s="1"/>
  <c r="Z15" i="1"/>
  <c r="X15" i="1"/>
  <c r="X24" i="1" s="1"/>
  <c r="V15" i="1"/>
  <c r="T15" i="1"/>
  <c r="T24" i="1" s="1"/>
  <c r="T33" i="1" s="1"/>
  <c r="R15" i="1"/>
  <c r="H15" i="1"/>
  <c r="C15" i="1"/>
  <c r="H14" i="1"/>
  <c r="AC13" i="1"/>
  <c r="AC22" i="1" s="1"/>
  <c r="AC31" i="1" s="1"/>
  <c r="AC40" i="1" s="1"/>
  <c r="AC49" i="1" s="1"/>
  <c r="AC59" i="1" s="1"/>
  <c r="AC68" i="1" s="1"/>
  <c r="Z13" i="1"/>
  <c r="X13" i="1"/>
  <c r="X22" i="1" s="1"/>
  <c r="V13" i="1"/>
  <c r="T13" i="1"/>
  <c r="T22" i="1" s="1"/>
  <c r="T31" i="1" s="1"/>
  <c r="R13" i="1"/>
  <c r="H13" i="1"/>
  <c r="AC12" i="1"/>
  <c r="AC21" i="1" s="1"/>
  <c r="AC30" i="1" s="1"/>
  <c r="AC39" i="1" s="1"/>
  <c r="AC48" i="1" s="1"/>
  <c r="AC58" i="1" s="1"/>
  <c r="AC67" i="1" s="1"/>
  <c r="AC76" i="1" s="1"/>
  <c r="AC85" i="1" s="1"/>
  <c r="AC94" i="1" s="1"/>
  <c r="AC103" i="1" s="1"/>
  <c r="G103" i="1" s="1"/>
  <c r="Z12" i="1"/>
  <c r="Z21" i="1" s="1"/>
  <c r="Z30" i="1" s="1"/>
  <c r="X12" i="1"/>
  <c r="X21" i="1" s="1"/>
  <c r="V12" i="1"/>
  <c r="V21" i="1" s="1"/>
  <c r="V30" i="1" s="1"/>
  <c r="V39" i="1" s="1"/>
  <c r="V48" i="1" s="1"/>
  <c r="V58" i="1" s="1"/>
  <c r="V67" i="1" s="1"/>
  <c r="V76" i="1" s="1"/>
  <c r="V85" i="1" s="1"/>
  <c r="V94" i="1" s="1"/>
  <c r="T12" i="1"/>
  <c r="T21" i="1" s="1"/>
  <c r="R12" i="1"/>
  <c r="E12" i="1"/>
  <c r="AC11" i="1"/>
  <c r="AC20" i="1" s="1"/>
  <c r="AC29" i="1" s="1"/>
  <c r="AC38" i="1" s="1"/>
  <c r="AC47" i="1" s="1"/>
  <c r="AC57" i="1" s="1"/>
  <c r="AC66" i="1" s="1"/>
  <c r="AC75" i="1" s="1"/>
  <c r="AC84" i="1" s="1"/>
  <c r="Z11" i="1"/>
  <c r="Z20" i="1" s="1"/>
  <c r="X11" i="1"/>
  <c r="X20" i="1" s="1"/>
  <c r="V11" i="1"/>
  <c r="V20" i="1" s="1"/>
  <c r="V29" i="1" s="1"/>
  <c r="V38" i="1" s="1"/>
  <c r="V47" i="1" s="1"/>
  <c r="V57" i="1" s="1"/>
  <c r="V66" i="1" s="1"/>
  <c r="V75" i="1" s="1"/>
  <c r="V84" i="1" s="1"/>
  <c r="V93" i="1" s="1"/>
  <c r="V102" i="1" s="1"/>
  <c r="D102" i="1" s="1"/>
  <c r="T11" i="1"/>
  <c r="T20" i="1" s="1"/>
  <c r="T29" i="1" s="1"/>
  <c r="R11" i="1"/>
  <c r="E11" i="1"/>
  <c r="AC10" i="1"/>
  <c r="AC19" i="1" s="1"/>
  <c r="AC28" i="1" s="1"/>
  <c r="AC37" i="1" s="1"/>
  <c r="AC46" i="1" s="1"/>
  <c r="AC56" i="1" s="1"/>
  <c r="AC65" i="1" s="1"/>
  <c r="AC74" i="1" s="1"/>
  <c r="AC83" i="1" s="1"/>
  <c r="AC92" i="1" s="1"/>
  <c r="AC101" i="1" s="1"/>
  <c r="Z10" i="1"/>
  <c r="F10" i="1" s="1"/>
  <c r="X10" i="1"/>
  <c r="X19" i="1" s="1"/>
  <c r="V10" i="1"/>
  <c r="V19" i="1" s="1"/>
  <c r="V28" i="1" s="1"/>
  <c r="V37" i="1" s="1"/>
  <c r="V46" i="1" s="1"/>
  <c r="V56" i="1" s="1"/>
  <c r="V65" i="1" s="1"/>
  <c r="V74" i="1" s="1"/>
  <c r="V83" i="1" s="1"/>
  <c r="V92" i="1" s="1"/>
  <c r="V101" i="1" s="1"/>
  <c r="D101" i="1" s="1"/>
  <c r="T10" i="1"/>
  <c r="T19" i="1" s="1"/>
  <c r="T28" i="1" s="1"/>
  <c r="R10" i="1"/>
  <c r="E10" i="1"/>
  <c r="AC9" i="1"/>
  <c r="AC14" i="1" s="1"/>
  <c r="AC23" i="1" s="1"/>
  <c r="AC32" i="1" s="1"/>
  <c r="AC41" i="1" s="1"/>
  <c r="AC51" i="1" s="1"/>
  <c r="AC60" i="1" s="1"/>
  <c r="AC69" i="1" s="1"/>
  <c r="AC78" i="1" s="1"/>
  <c r="AC87" i="1" s="1"/>
  <c r="AC96" i="1" s="1"/>
  <c r="Z9" i="1"/>
  <c r="Z18" i="1" s="1"/>
  <c r="X9" i="1"/>
  <c r="X18" i="1" s="1"/>
  <c r="X27" i="1" s="1"/>
  <c r="V9" i="1"/>
  <c r="V14" i="1" s="1"/>
  <c r="T9" i="1"/>
  <c r="T18" i="1" s="1"/>
  <c r="T27" i="1" s="1"/>
  <c r="R9" i="1"/>
  <c r="E9" i="1"/>
  <c r="AS5" i="1"/>
  <c r="AO5" i="1"/>
  <c r="AM5" i="1"/>
  <c r="AK5" i="1"/>
  <c r="AI5" i="1"/>
  <c r="X34" i="1" l="1"/>
  <c r="E36" i="1" s="1"/>
  <c r="E26" i="1"/>
  <c r="C9" i="1"/>
  <c r="AA9" i="1"/>
  <c r="C10" i="1"/>
  <c r="I10" i="1" s="1"/>
  <c r="AA10" i="1"/>
  <c r="C11" i="1"/>
  <c r="AA11" i="1"/>
  <c r="C12" i="1"/>
  <c r="C13" i="1"/>
  <c r="E16" i="1"/>
  <c r="C17" i="1"/>
  <c r="X33" i="1"/>
  <c r="X42" i="1" s="1"/>
  <c r="E25" i="1"/>
  <c r="T30" i="1"/>
  <c r="C33" i="1" s="1"/>
  <c r="C21" i="1"/>
  <c r="X31" i="1"/>
  <c r="X40" i="1" s="1"/>
  <c r="E22" i="1"/>
  <c r="E13" i="1"/>
  <c r="E15" i="1"/>
  <c r="AC18" i="1"/>
  <c r="AC27" i="1" s="1"/>
  <c r="AC36" i="1" s="1"/>
  <c r="AC45" i="1" s="1"/>
  <c r="AC55" i="1" s="1"/>
  <c r="AC64" i="1" s="1"/>
  <c r="AC73" i="1" s="1"/>
  <c r="AC82" i="1" s="1"/>
  <c r="AC91" i="1" s="1"/>
  <c r="AC100" i="1" s="1"/>
  <c r="C19" i="1"/>
  <c r="V23" i="1"/>
  <c r="D14" i="1"/>
  <c r="Z27" i="1"/>
  <c r="F18" i="1"/>
  <c r="Z29" i="1"/>
  <c r="F20" i="1"/>
  <c r="R21" i="1"/>
  <c r="AA12" i="1"/>
  <c r="D94" i="1"/>
  <c r="V103" i="1"/>
  <c r="D103" i="1" s="1"/>
  <c r="Z39" i="1"/>
  <c r="F33" i="1"/>
  <c r="R22" i="1"/>
  <c r="AA13" i="1"/>
  <c r="V22" i="1"/>
  <c r="D13" i="1"/>
  <c r="Z22" i="1"/>
  <c r="F13" i="1"/>
  <c r="R14" i="1"/>
  <c r="Z14" i="1"/>
  <c r="R24" i="1"/>
  <c r="AA15" i="1"/>
  <c r="V24" i="1"/>
  <c r="V33" i="1" s="1"/>
  <c r="V42" i="1" s="1"/>
  <c r="V52" i="1" s="1"/>
  <c r="V61" i="1" s="1"/>
  <c r="V70" i="1" s="1"/>
  <c r="V79" i="1" s="1"/>
  <c r="D15" i="1"/>
  <c r="Z24" i="1"/>
  <c r="F15" i="1"/>
  <c r="R25" i="1"/>
  <c r="AA16" i="1"/>
  <c r="V25" i="1"/>
  <c r="V34" i="1" s="1"/>
  <c r="V43" i="1" s="1"/>
  <c r="V53" i="1" s="1"/>
  <c r="V62" i="1" s="1"/>
  <c r="V71" i="1" s="1"/>
  <c r="V80" i="1" s="1"/>
  <c r="V89" i="1" s="1"/>
  <c r="V98" i="1" s="1"/>
  <c r="D16" i="1"/>
  <c r="Z25" i="1"/>
  <c r="F16" i="1"/>
  <c r="R26" i="1"/>
  <c r="AA17" i="1"/>
  <c r="Z35" i="1"/>
  <c r="F27" i="1"/>
  <c r="V18" i="1"/>
  <c r="V27" i="1" s="1"/>
  <c r="V36" i="1" s="1"/>
  <c r="V45" i="1" s="1"/>
  <c r="V55" i="1" s="1"/>
  <c r="V64" i="1" s="1"/>
  <c r="V73" i="1" s="1"/>
  <c r="V82" i="1" s="1"/>
  <c r="V91" i="1" s="1"/>
  <c r="V100" i="1" s="1"/>
  <c r="D100" i="1" s="1"/>
  <c r="R19" i="1"/>
  <c r="Z19" i="1"/>
  <c r="AC93" i="1"/>
  <c r="AC102" i="1" s="1"/>
  <c r="G84" i="1"/>
  <c r="T39" i="1"/>
  <c r="T40" i="1"/>
  <c r="C31" i="1"/>
  <c r="T42" i="1"/>
  <c r="C35" i="1"/>
  <c r="X43" i="1"/>
  <c r="T44" i="1"/>
  <c r="F9" i="1"/>
  <c r="I9" i="1" s="1"/>
  <c r="C28" i="1"/>
  <c r="T36" i="1"/>
  <c r="C38" i="1" s="1"/>
  <c r="X36" i="1"/>
  <c r="E38" i="1" s="1"/>
  <c r="E28" i="1"/>
  <c r="C29" i="1"/>
  <c r="T37" i="1"/>
  <c r="E19" i="1"/>
  <c r="X28" i="1"/>
  <c r="F11" i="1"/>
  <c r="I11" i="1" s="1"/>
  <c r="C30" i="1"/>
  <c r="T38" i="1"/>
  <c r="E20" i="1"/>
  <c r="X29" i="1"/>
  <c r="F12" i="1"/>
  <c r="I13" i="1"/>
  <c r="G69" i="1"/>
  <c r="AC77" i="1"/>
  <c r="AC86" i="1" s="1"/>
  <c r="AC95" i="1" s="1"/>
  <c r="AC80" i="1"/>
  <c r="AC89" i="1" s="1"/>
  <c r="AC98" i="1" s="1"/>
  <c r="G98" i="1" s="1"/>
  <c r="F17" i="1"/>
  <c r="I17" i="1" s="1"/>
  <c r="E18" i="1"/>
  <c r="R18" i="1"/>
  <c r="C20" i="1"/>
  <c r="R20" i="1"/>
  <c r="F21" i="1"/>
  <c r="E21" i="1"/>
  <c r="X30" i="1"/>
  <c r="E31" i="1"/>
  <c r="E35" i="1"/>
  <c r="T43" i="1"/>
  <c r="C36" i="1"/>
  <c r="X44" i="1"/>
  <c r="T14" i="1"/>
  <c r="X14" i="1"/>
  <c r="C25" i="1"/>
  <c r="C26" i="1"/>
  <c r="C27" i="1"/>
  <c r="I16" i="1" l="1"/>
  <c r="AV16" i="1" s="1"/>
  <c r="I27" i="1"/>
  <c r="I21" i="1"/>
  <c r="AU21" i="1" s="1"/>
  <c r="I12" i="1"/>
  <c r="AV12" i="1" s="1"/>
  <c r="I15" i="1"/>
  <c r="AV15" i="1" s="1"/>
  <c r="I20" i="1"/>
  <c r="AV20" i="1" s="1"/>
  <c r="I18" i="1"/>
  <c r="AX18" i="1" s="1"/>
  <c r="AX12" i="1"/>
  <c r="AP12" i="1"/>
  <c r="AH12" i="1"/>
  <c r="AW12" i="1"/>
  <c r="AH21" i="1"/>
  <c r="AX11" i="1"/>
  <c r="AV11" i="1"/>
  <c r="AT11" i="1"/>
  <c r="AR11" i="1"/>
  <c r="AP11" i="1"/>
  <c r="AN11" i="1"/>
  <c r="AO11" i="1" s="1"/>
  <c r="AL11" i="1"/>
  <c r="AJ11" i="1"/>
  <c r="AK11" i="1" s="1"/>
  <c r="AH11" i="1"/>
  <c r="AI11" i="1" s="1"/>
  <c r="AF11" i="1"/>
  <c r="AU11" i="1"/>
  <c r="AQ11" i="1"/>
  <c r="AM11" i="1"/>
  <c r="AW11" i="1"/>
  <c r="AS11" i="1"/>
  <c r="AG11" i="1"/>
  <c r="AX20" i="1"/>
  <c r="AP20" i="1"/>
  <c r="AH20" i="1"/>
  <c r="AU20" i="1"/>
  <c r="AX17" i="1"/>
  <c r="AV17" i="1"/>
  <c r="AT17" i="1"/>
  <c r="AR17" i="1"/>
  <c r="AP17" i="1"/>
  <c r="AN17" i="1"/>
  <c r="AL17" i="1"/>
  <c r="AJ17" i="1"/>
  <c r="AH17" i="1"/>
  <c r="AF17" i="1"/>
  <c r="AU17" i="1"/>
  <c r="AQ17" i="1"/>
  <c r="AW17" i="1"/>
  <c r="AG17" i="1"/>
  <c r="AP15" i="1"/>
  <c r="X38" i="1"/>
  <c r="E30" i="1"/>
  <c r="T47" i="1"/>
  <c r="C41" i="1"/>
  <c r="X37" i="1"/>
  <c r="E39" i="1" s="1"/>
  <c r="E29" i="1"/>
  <c r="T46" i="1"/>
  <c r="C40" i="1"/>
  <c r="AX10" i="1"/>
  <c r="AV10" i="1"/>
  <c r="AT10" i="1"/>
  <c r="AR10" i="1"/>
  <c r="AP10" i="1"/>
  <c r="AN10" i="1"/>
  <c r="AL10" i="1"/>
  <c r="AJ10" i="1"/>
  <c r="AH10" i="1"/>
  <c r="AI10" i="1" s="1"/>
  <c r="AF10" i="1"/>
  <c r="AU10" i="1"/>
  <c r="AQ10" i="1"/>
  <c r="AM10" i="1"/>
  <c r="AW10" i="1"/>
  <c r="AS10" i="1"/>
  <c r="AK10" i="1"/>
  <c r="AG10" i="1"/>
  <c r="AO10" i="1"/>
  <c r="X45" i="1"/>
  <c r="E47" i="1" s="1"/>
  <c r="AX9" i="1"/>
  <c r="AV9" i="1"/>
  <c r="AT9" i="1"/>
  <c r="AR9" i="1"/>
  <c r="AP9" i="1"/>
  <c r="AN9" i="1"/>
  <c r="AO9" i="1" s="1"/>
  <c r="AL9" i="1"/>
  <c r="AJ9" i="1"/>
  <c r="AK9" i="1" s="1"/>
  <c r="AH9" i="1"/>
  <c r="AI9" i="1" s="1"/>
  <c r="AF9" i="1"/>
  <c r="AU9" i="1"/>
  <c r="AQ9" i="1"/>
  <c r="AM9" i="1"/>
  <c r="AS9" i="1"/>
  <c r="AS13" i="1" s="1"/>
  <c r="AS17" i="1" s="1"/>
  <c r="AG9" i="1"/>
  <c r="AW9" i="1"/>
  <c r="T54" i="1"/>
  <c r="T52" i="1"/>
  <c r="T61" i="1" s="1"/>
  <c r="C45" i="1"/>
  <c r="T49" i="1"/>
  <c r="R28" i="1"/>
  <c r="AA19" i="1"/>
  <c r="Z44" i="1"/>
  <c r="R35" i="1"/>
  <c r="AA26" i="1"/>
  <c r="F26" i="1"/>
  <c r="I26" i="1" s="1"/>
  <c r="AU26" i="1" s="1"/>
  <c r="Z34" i="1"/>
  <c r="R34" i="1"/>
  <c r="AA25" i="1"/>
  <c r="F25" i="1"/>
  <c r="I25" i="1" s="1"/>
  <c r="Z33" i="1"/>
  <c r="D79" i="1"/>
  <c r="V88" i="1"/>
  <c r="V97" i="1" s="1"/>
  <c r="D97" i="1" s="1"/>
  <c r="R33" i="1"/>
  <c r="AA24" i="1"/>
  <c r="R23" i="1"/>
  <c r="AA14" i="1"/>
  <c r="Z31" i="1"/>
  <c r="F22" i="1"/>
  <c r="V31" i="1"/>
  <c r="V40" i="1" s="1"/>
  <c r="V49" i="1" s="1"/>
  <c r="V59" i="1" s="1"/>
  <c r="V68" i="1" s="1"/>
  <c r="V77" i="1" s="1"/>
  <c r="V86" i="1" s="1"/>
  <c r="V95" i="1" s="1"/>
  <c r="D95" i="1" s="1"/>
  <c r="D22" i="1"/>
  <c r="I22" i="1" s="1"/>
  <c r="R31" i="1"/>
  <c r="AA22" i="1"/>
  <c r="Z48" i="1"/>
  <c r="R30" i="1"/>
  <c r="AA21" i="1"/>
  <c r="X23" i="1"/>
  <c r="E14" i="1"/>
  <c r="X39" i="1"/>
  <c r="E33" i="1"/>
  <c r="I33" i="1" s="1"/>
  <c r="AR26" i="1"/>
  <c r="T23" i="1"/>
  <c r="C14" i="1"/>
  <c r="X54" i="1"/>
  <c r="T53" i="1"/>
  <c r="C46" i="1"/>
  <c r="X52" i="1"/>
  <c r="E45" i="1"/>
  <c r="X49" i="1"/>
  <c r="R29" i="1"/>
  <c r="AA20" i="1"/>
  <c r="R27" i="1"/>
  <c r="AA18" i="1"/>
  <c r="AT16" i="1"/>
  <c r="AU16" i="1"/>
  <c r="AX13" i="1"/>
  <c r="AV13" i="1"/>
  <c r="AT13" i="1"/>
  <c r="AR13" i="1"/>
  <c r="AP13" i="1"/>
  <c r="AN13" i="1"/>
  <c r="AL13" i="1"/>
  <c r="AJ13" i="1"/>
  <c r="AH13" i="1"/>
  <c r="AF13" i="1"/>
  <c r="AU13" i="1"/>
  <c r="AQ13" i="1"/>
  <c r="AW13" i="1"/>
  <c r="AG13" i="1"/>
  <c r="T45" i="1"/>
  <c r="C47" i="1" s="1"/>
  <c r="C39" i="1"/>
  <c r="X53" i="1"/>
  <c r="E46" i="1"/>
  <c r="T48" i="1"/>
  <c r="C42" i="1"/>
  <c r="Z28" i="1"/>
  <c r="F19" i="1"/>
  <c r="I19" i="1" s="1"/>
  <c r="Z23" i="1"/>
  <c r="F14" i="1"/>
  <c r="Z38" i="1"/>
  <c r="F30" i="1"/>
  <c r="Z36" i="1"/>
  <c r="F38" i="1" s="1"/>
  <c r="I38" i="1" s="1"/>
  <c r="F28" i="1"/>
  <c r="I28" i="1" s="1"/>
  <c r="V32" i="1"/>
  <c r="V41" i="1" s="1"/>
  <c r="V51" i="1" s="1"/>
  <c r="D24" i="1"/>
  <c r="AL16" i="1" l="1"/>
  <c r="AJ26" i="1"/>
  <c r="AG26" i="1"/>
  <c r="AW15" i="1"/>
  <c r="AV18" i="1"/>
  <c r="AX21" i="1"/>
  <c r="AF26" i="1"/>
  <c r="AN26" i="1"/>
  <c r="AV26" i="1"/>
  <c r="AW20" i="1"/>
  <c r="AL20" i="1"/>
  <c r="AT20" i="1"/>
  <c r="AG12" i="1"/>
  <c r="AU12" i="1"/>
  <c r="AL12" i="1"/>
  <c r="AM12" i="1" s="1"/>
  <c r="AT12" i="1"/>
  <c r="I30" i="1"/>
  <c r="AW16" i="1"/>
  <c r="AH16" i="1"/>
  <c r="AP16" i="1"/>
  <c r="AX16" i="1"/>
  <c r="AH15" i="1"/>
  <c r="AI15" i="1" s="1"/>
  <c r="AX15" i="1"/>
  <c r="AP21" i="1"/>
  <c r="AW21" i="1"/>
  <c r="AG16" i="1"/>
  <c r="AQ16" i="1"/>
  <c r="AF16" i="1"/>
  <c r="AJ16" i="1"/>
  <c r="AN16" i="1"/>
  <c r="AO16" i="1" s="1"/>
  <c r="AR16" i="1"/>
  <c r="AG15" i="1"/>
  <c r="AU15" i="1"/>
  <c r="AL15" i="1"/>
  <c r="AM15" i="1" s="1"/>
  <c r="AT15" i="1"/>
  <c r="AF18" i="1"/>
  <c r="AL21" i="1"/>
  <c r="AT21" i="1"/>
  <c r="AQ21" i="1"/>
  <c r="AM16" i="1"/>
  <c r="AM20" i="1" s="1"/>
  <c r="AW26" i="1"/>
  <c r="AH26" i="1"/>
  <c r="AL26" i="1"/>
  <c r="AP26" i="1"/>
  <c r="AT26" i="1"/>
  <c r="AX26" i="1"/>
  <c r="AQ26" i="1"/>
  <c r="AQ20" i="1"/>
  <c r="AG20" i="1"/>
  <c r="AF20" i="1"/>
  <c r="AJ20" i="1"/>
  <c r="AN20" i="1"/>
  <c r="AR20" i="1"/>
  <c r="AS12" i="1"/>
  <c r="AS16" i="1" s="1"/>
  <c r="AS20" i="1" s="1"/>
  <c r="AI12" i="1"/>
  <c r="AQ12" i="1"/>
  <c r="AF12" i="1"/>
  <c r="AJ12" i="1"/>
  <c r="AK12" i="1" s="1"/>
  <c r="AK16" i="1" s="1"/>
  <c r="AK20" i="1" s="1"/>
  <c r="AN12" i="1"/>
  <c r="AO12" i="1" s="1"/>
  <c r="AR12" i="1"/>
  <c r="AI16" i="1"/>
  <c r="AI20" i="1" s="1"/>
  <c r="AS21" i="1"/>
  <c r="AS25" i="1" s="1"/>
  <c r="AO13" i="1"/>
  <c r="AO17" i="1" s="1"/>
  <c r="AS15" i="1"/>
  <c r="AS19" i="1" s="1"/>
  <c r="AQ15" i="1"/>
  <c r="AF15" i="1"/>
  <c r="AJ15" i="1"/>
  <c r="AK15" i="1" s="1"/>
  <c r="AN15" i="1"/>
  <c r="AO15" i="1" s="1"/>
  <c r="AR15" i="1"/>
  <c r="AQ18" i="1"/>
  <c r="AN18" i="1"/>
  <c r="AF21" i="1"/>
  <c r="AJ21" i="1"/>
  <c r="AN21" i="1"/>
  <c r="AR21" i="1"/>
  <c r="AV21" i="1"/>
  <c r="AG21" i="1"/>
  <c r="AK13" i="1"/>
  <c r="AK17" i="1" s="1"/>
  <c r="AG18" i="1"/>
  <c r="AJ18" i="1"/>
  <c r="AR18" i="1"/>
  <c r="AM13" i="1"/>
  <c r="AM17" i="1" s="1"/>
  <c r="AM21" i="1" s="1"/>
  <c r="AU18" i="1"/>
  <c r="AW18" i="1"/>
  <c r="AH18" i="1"/>
  <c r="AL18" i="1"/>
  <c r="AP18" i="1"/>
  <c r="AT18" i="1"/>
  <c r="AI13" i="1"/>
  <c r="AI17" i="1" s="1"/>
  <c r="AI21" i="1" s="1"/>
  <c r="AW25" i="1"/>
  <c r="AU25" i="1"/>
  <c r="AQ25" i="1"/>
  <c r="AG25" i="1"/>
  <c r="AX25" i="1"/>
  <c r="AV25" i="1"/>
  <c r="AT25" i="1"/>
  <c r="AR25" i="1"/>
  <c r="AP25" i="1"/>
  <c r="AN25" i="1"/>
  <c r="AL25" i="1"/>
  <c r="AJ25" i="1"/>
  <c r="AH25" i="1"/>
  <c r="AF25" i="1"/>
  <c r="AW27" i="1"/>
  <c r="AU27" i="1"/>
  <c r="AQ27" i="1"/>
  <c r="AG27" i="1"/>
  <c r="AX27" i="1"/>
  <c r="AV27" i="1"/>
  <c r="AT27" i="1"/>
  <c r="AR27" i="1"/>
  <c r="AP27" i="1"/>
  <c r="AN27" i="1"/>
  <c r="AL27" i="1"/>
  <c r="AJ27" i="1"/>
  <c r="AH27" i="1"/>
  <c r="AF27" i="1"/>
  <c r="AX19" i="1"/>
  <c r="AV19" i="1"/>
  <c r="AT19" i="1"/>
  <c r="AR19" i="1"/>
  <c r="AP19" i="1"/>
  <c r="AN19" i="1"/>
  <c r="AL19" i="1"/>
  <c r="AJ19" i="1"/>
  <c r="AH19" i="1"/>
  <c r="AF19" i="1"/>
  <c r="AU19" i="1"/>
  <c r="AQ19" i="1"/>
  <c r="AW19" i="1"/>
  <c r="AG19" i="1"/>
  <c r="AW30" i="1"/>
  <c r="AU30" i="1"/>
  <c r="AQ30" i="1"/>
  <c r="AG30" i="1"/>
  <c r="AX30" i="1"/>
  <c r="AV30" i="1"/>
  <c r="AT30" i="1"/>
  <c r="AR30" i="1"/>
  <c r="AP30" i="1"/>
  <c r="AN30" i="1"/>
  <c r="AL30" i="1"/>
  <c r="AJ30" i="1"/>
  <c r="AH30" i="1"/>
  <c r="AF30" i="1"/>
  <c r="V60" i="1"/>
  <c r="V69" i="1" s="1"/>
  <c r="V78" i="1" s="1"/>
  <c r="V87" i="1" s="1"/>
  <c r="V96" i="1" s="1"/>
  <c r="D96" i="1" s="1"/>
  <c r="D54" i="1"/>
  <c r="Z45" i="1"/>
  <c r="F47" i="1" s="1"/>
  <c r="I47" i="1" s="1"/>
  <c r="Z47" i="1"/>
  <c r="F41" i="1"/>
  <c r="Z32" i="1"/>
  <c r="F24" i="1"/>
  <c r="Z37" i="1"/>
  <c r="F39" i="1" s="1"/>
  <c r="F29" i="1"/>
  <c r="I29" i="1" s="1"/>
  <c r="AW29" i="1" s="1"/>
  <c r="T58" i="1"/>
  <c r="C51" i="1"/>
  <c r="X62" i="1"/>
  <c r="E32" i="1"/>
  <c r="I14" i="1"/>
  <c r="X32" i="1"/>
  <c r="E24" i="1"/>
  <c r="R39" i="1"/>
  <c r="AA30" i="1"/>
  <c r="R40" i="1"/>
  <c r="AA31" i="1"/>
  <c r="Z40" i="1"/>
  <c r="F42" i="1" s="1"/>
  <c r="F31" i="1"/>
  <c r="I31" i="1" s="1"/>
  <c r="R32" i="1"/>
  <c r="AA23" i="1"/>
  <c r="R42" i="1"/>
  <c r="AA33" i="1"/>
  <c r="R43" i="1"/>
  <c r="AA34" i="1"/>
  <c r="R44" i="1"/>
  <c r="AA35" i="1"/>
  <c r="Z54" i="1"/>
  <c r="R37" i="1"/>
  <c r="AA28" i="1"/>
  <c r="T56" i="1"/>
  <c r="C49" i="1"/>
  <c r="X46" i="1"/>
  <c r="E48" i="1" s="1"/>
  <c r="E40" i="1"/>
  <c r="T57" i="1"/>
  <c r="C50" i="1"/>
  <c r="X47" i="1"/>
  <c r="E41" i="1"/>
  <c r="T55" i="1"/>
  <c r="C56" i="1" s="1"/>
  <c r="C48" i="1"/>
  <c r="R36" i="1"/>
  <c r="AA27" i="1"/>
  <c r="R38" i="1"/>
  <c r="AA29" i="1"/>
  <c r="X59" i="1"/>
  <c r="X61" i="1"/>
  <c r="E55" i="1"/>
  <c r="T62" i="1"/>
  <c r="C62" i="1" s="1"/>
  <c r="C32" i="1"/>
  <c r="X63" i="1"/>
  <c r="T32" i="1"/>
  <c r="T41" i="1" s="1"/>
  <c r="C43" i="1" s="1"/>
  <c r="C24" i="1"/>
  <c r="X48" i="1"/>
  <c r="E42" i="1"/>
  <c r="I42" i="1" s="1"/>
  <c r="Z58" i="1"/>
  <c r="AW22" i="1"/>
  <c r="AU22" i="1"/>
  <c r="AQ22" i="1"/>
  <c r="AG22" i="1"/>
  <c r="AX22" i="1"/>
  <c r="AV22" i="1"/>
  <c r="AT22" i="1"/>
  <c r="AR22" i="1"/>
  <c r="AP22" i="1"/>
  <c r="AN22" i="1"/>
  <c r="AL22" i="1"/>
  <c r="AJ22" i="1"/>
  <c r="AH22" i="1"/>
  <c r="AF22" i="1"/>
  <c r="Z42" i="1"/>
  <c r="F35" i="1"/>
  <c r="I35" i="1" s="1"/>
  <c r="Z43" i="1"/>
  <c r="F36" i="1"/>
  <c r="I36" i="1" s="1"/>
  <c r="T59" i="1"/>
  <c r="T70" i="1"/>
  <c r="T63" i="1"/>
  <c r="X55" i="1"/>
  <c r="E56" i="1" s="1"/>
  <c r="I41" i="1" l="1"/>
  <c r="AF29" i="1"/>
  <c r="AJ29" i="1"/>
  <c r="AN29" i="1"/>
  <c r="AR29" i="1"/>
  <c r="AV29" i="1"/>
  <c r="AG29" i="1"/>
  <c r="AU29" i="1"/>
  <c r="AS29" i="1"/>
  <c r="AH29" i="1"/>
  <c r="AL29" i="1"/>
  <c r="AP29" i="1"/>
  <c r="AT29" i="1"/>
  <c r="AX29" i="1"/>
  <c r="AQ29" i="1"/>
  <c r="AO19" i="1"/>
  <c r="AI19" i="1"/>
  <c r="AM25" i="1"/>
  <c r="AO20" i="1"/>
  <c r="AM19" i="1"/>
  <c r="AO21" i="1"/>
  <c r="AO25" i="1" s="1"/>
  <c r="AK21" i="1"/>
  <c r="AK25" i="1" s="1"/>
  <c r="AI25" i="1"/>
  <c r="AK19" i="1"/>
  <c r="I24" i="1"/>
  <c r="X64" i="1"/>
  <c r="T79" i="1"/>
  <c r="T88" i="1" s="1"/>
  <c r="T68" i="1"/>
  <c r="T77" i="1" s="1"/>
  <c r="F46" i="1"/>
  <c r="Z53" i="1"/>
  <c r="Z52" i="1"/>
  <c r="F45" i="1"/>
  <c r="X72" i="1"/>
  <c r="E64" i="1"/>
  <c r="X68" i="1"/>
  <c r="X77" i="1" s="1"/>
  <c r="Z63" i="1"/>
  <c r="AA42" i="1"/>
  <c r="B45" i="1"/>
  <c r="I45" i="1" s="1"/>
  <c r="R52" i="1"/>
  <c r="R41" i="1"/>
  <c r="AA32" i="1"/>
  <c r="Z49" i="1"/>
  <c r="F51" i="1" s="1"/>
  <c r="R49" i="1"/>
  <c r="AA40" i="1"/>
  <c r="R48" i="1"/>
  <c r="AA39" i="1"/>
  <c r="X41" i="1"/>
  <c r="E43" i="1" s="1"/>
  <c r="E34" i="1"/>
  <c r="AX14" i="1"/>
  <c r="AV14" i="1"/>
  <c r="AT14" i="1"/>
  <c r="AR14" i="1"/>
  <c r="AP14" i="1"/>
  <c r="AN14" i="1"/>
  <c r="AL14" i="1"/>
  <c r="AJ14" i="1"/>
  <c r="AK14" i="1" s="1"/>
  <c r="AK18" i="1" s="1"/>
  <c r="AK22" i="1" s="1"/>
  <c r="AK26" i="1" s="1"/>
  <c r="AK30" i="1" s="1"/>
  <c r="AH14" i="1"/>
  <c r="AI14" i="1" s="1"/>
  <c r="AI18" i="1" s="1"/>
  <c r="AI22" i="1" s="1"/>
  <c r="AI26" i="1" s="1"/>
  <c r="AI30" i="1" s="1"/>
  <c r="AF14" i="1"/>
  <c r="AU14" i="1"/>
  <c r="AQ14" i="1"/>
  <c r="AM14" i="1"/>
  <c r="AM18" i="1" s="1"/>
  <c r="AM22" i="1" s="1"/>
  <c r="AM26" i="1" s="1"/>
  <c r="AM30" i="1" s="1"/>
  <c r="AW14" i="1"/>
  <c r="AS14" i="1"/>
  <c r="AS18" i="1" s="1"/>
  <c r="AS22" i="1" s="1"/>
  <c r="AS26" i="1" s="1"/>
  <c r="AS30" i="1" s="1"/>
  <c r="AO14" i="1"/>
  <c r="AO18" i="1" s="1"/>
  <c r="AO22" i="1" s="1"/>
  <c r="AO26" i="1" s="1"/>
  <c r="AO30" i="1" s="1"/>
  <c r="AG14" i="1"/>
  <c r="X71" i="1"/>
  <c r="X80" i="1" s="1"/>
  <c r="E63" i="1"/>
  <c r="T67" i="1"/>
  <c r="C59" i="1"/>
  <c r="F40" i="1"/>
  <c r="I40" i="1" s="1"/>
  <c r="Z46" i="1"/>
  <c r="Z41" i="1"/>
  <c r="F43" i="1" s="1"/>
  <c r="F34" i="1"/>
  <c r="Z57" i="1"/>
  <c r="F50" i="1"/>
  <c r="Z55" i="1"/>
  <c r="F56" i="1" s="1"/>
  <c r="I56" i="1" s="1"/>
  <c r="F48" i="1"/>
  <c r="T72" i="1"/>
  <c r="Z67" i="1"/>
  <c r="E51" i="1"/>
  <c r="X58" i="1"/>
  <c r="C44" i="1"/>
  <c r="T51" i="1"/>
  <c r="C53" i="1" s="1"/>
  <c r="T71" i="1"/>
  <c r="C71" i="1" s="1"/>
  <c r="C63" i="1"/>
  <c r="X70" i="1"/>
  <c r="E62" i="1"/>
  <c r="R47" i="1"/>
  <c r="AA38" i="1"/>
  <c r="R45" i="1"/>
  <c r="AA36" i="1"/>
  <c r="B39" i="1"/>
  <c r="I39" i="1" s="1"/>
  <c r="AW38" i="1" s="1"/>
  <c r="T64" i="1"/>
  <c r="C64" i="1" s="1"/>
  <c r="C23" i="1"/>
  <c r="X57" i="1"/>
  <c r="E50" i="1"/>
  <c r="T66" i="1"/>
  <c r="C58" i="1"/>
  <c r="X56" i="1"/>
  <c r="E23" i="1" s="1"/>
  <c r="E49" i="1"/>
  <c r="T65" i="1"/>
  <c r="C57" i="1"/>
  <c r="R46" i="1"/>
  <c r="AA37" i="1"/>
  <c r="R54" i="1"/>
  <c r="AA44" i="1"/>
  <c r="AA43" i="1"/>
  <c r="R53" i="1"/>
  <c r="B46" i="1"/>
  <c r="I51" i="1"/>
  <c r="AW28" i="1"/>
  <c r="AU28" i="1"/>
  <c r="AQ28" i="1"/>
  <c r="AG28" i="1"/>
  <c r="AX28" i="1"/>
  <c r="AV28" i="1"/>
  <c r="AT28" i="1"/>
  <c r="AR28" i="1"/>
  <c r="AP28" i="1"/>
  <c r="AN28" i="1"/>
  <c r="AL28" i="1"/>
  <c r="AJ28" i="1"/>
  <c r="AH28" i="1"/>
  <c r="AF28" i="1"/>
  <c r="I50" i="1" l="1"/>
  <c r="AU39" i="1"/>
  <c r="AI29" i="1"/>
  <c r="AO29" i="1"/>
  <c r="AM29" i="1"/>
  <c r="AK29" i="1"/>
  <c r="AP38" i="1"/>
  <c r="AH39" i="1"/>
  <c r="AP39" i="1"/>
  <c r="AX39" i="1"/>
  <c r="AJ39" i="1"/>
  <c r="AR39" i="1"/>
  <c r="AG39" i="1"/>
  <c r="AX38" i="1"/>
  <c r="AL39" i="1"/>
  <c r="AT39" i="1"/>
  <c r="AF39" i="1"/>
  <c r="AN39" i="1"/>
  <c r="AV39" i="1"/>
  <c r="AQ39" i="1"/>
  <c r="AW39" i="1"/>
  <c r="AU24" i="1"/>
  <c r="AQ24" i="1"/>
  <c r="AX24" i="1"/>
  <c r="AT24" i="1"/>
  <c r="AP24" i="1"/>
  <c r="AL24" i="1"/>
  <c r="AM24" i="1" s="1"/>
  <c r="AM28" i="1" s="1"/>
  <c r="AH24" i="1"/>
  <c r="AI24" i="1" s="1"/>
  <c r="AI28" i="1" s="1"/>
  <c r="AW24" i="1"/>
  <c r="AS24" i="1"/>
  <c r="AS28" i="1" s="1"/>
  <c r="AG24" i="1"/>
  <c r="AV24" i="1"/>
  <c r="AR24" i="1"/>
  <c r="AN24" i="1"/>
  <c r="AO24" i="1" s="1"/>
  <c r="AO28" i="1" s="1"/>
  <c r="AJ24" i="1"/>
  <c r="AK24" i="1" s="1"/>
  <c r="AK28" i="1" s="1"/>
  <c r="AF24" i="1"/>
  <c r="I43" i="1"/>
  <c r="AH38" i="1"/>
  <c r="AG38" i="1"/>
  <c r="I46" i="1"/>
  <c r="AL38" i="1"/>
  <c r="AT38" i="1"/>
  <c r="AU38" i="1"/>
  <c r="AF38" i="1"/>
  <c r="AJ38" i="1"/>
  <c r="AN38" i="1"/>
  <c r="AR38" i="1"/>
  <c r="AV38" i="1"/>
  <c r="AQ38" i="1"/>
  <c r="R63" i="1"/>
  <c r="AA54" i="1"/>
  <c r="AA46" i="1"/>
  <c r="R56" i="1"/>
  <c r="T74" i="1"/>
  <c r="C66" i="1"/>
  <c r="X65" i="1"/>
  <c r="E65" i="1" s="1"/>
  <c r="E57" i="1"/>
  <c r="T75" i="1"/>
  <c r="C67" i="1"/>
  <c r="E58" i="1"/>
  <c r="X66" i="1"/>
  <c r="T73" i="1"/>
  <c r="C65" i="1"/>
  <c r="T60" i="1"/>
  <c r="C60" i="1" s="1"/>
  <c r="C54" i="1"/>
  <c r="X67" i="1"/>
  <c r="E59" i="1"/>
  <c r="Z76" i="1"/>
  <c r="Z56" i="1"/>
  <c r="F23" i="1" s="1"/>
  <c r="I23" i="1" s="1"/>
  <c r="F49" i="1"/>
  <c r="I49" i="1" s="1"/>
  <c r="X51" i="1"/>
  <c r="E53" i="1" s="1"/>
  <c r="E44" i="1"/>
  <c r="R58" i="1"/>
  <c r="AA48" i="1"/>
  <c r="R59" i="1"/>
  <c r="AA49" i="1"/>
  <c r="AW40" i="1"/>
  <c r="AU40" i="1"/>
  <c r="AQ40" i="1"/>
  <c r="AG40" i="1"/>
  <c r="AX40" i="1"/>
  <c r="AT40" i="1"/>
  <c r="AP40" i="1"/>
  <c r="AL40" i="1"/>
  <c r="AH40" i="1"/>
  <c r="AV40" i="1"/>
  <c r="AR40" i="1"/>
  <c r="AN40" i="1"/>
  <c r="AJ40" i="1"/>
  <c r="AF40" i="1"/>
  <c r="R51" i="1"/>
  <c r="AA41" i="1"/>
  <c r="X86" i="1"/>
  <c r="E77" i="1"/>
  <c r="X81" i="1"/>
  <c r="E72" i="1"/>
  <c r="F32" i="1"/>
  <c r="I32" i="1" s="1"/>
  <c r="Z62" i="1"/>
  <c r="T97" i="1"/>
  <c r="C97" i="1" s="1"/>
  <c r="C88" i="1"/>
  <c r="X73" i="1"/>
  <c r="AA53" i="1"/>
  <c r="R62" i="1"/>
  <c r="AA45" i="1"/>
  <c r="B48" i="1"/>
  <c r="I48" i="1" s="1"/>
  <c r="R55" i="1"/>
  <c r="AA47" i="1"/>
  <c r="R57" i="1"/>
  <c r="X79" i="1"/>
  <c r="E71" i="1"/>
  <c r="T80" i="1"/>
  <c r="T89" i="1" s="1"/>
  <c r="C37" i="1"/>
  <c r="C72" i="1"/>
  <c r="T81" i="1"/>
  <c r="Z64" i="1"/>
  <c r="F64" i="1" s="1"/>
  <c r="Z66" i="1"/>
  <c r="F58" i="1"/>
  <c r="Z51" i="1"/>
  <c r="F53" i="1" s="1"/>
  <c r="F44" i="1"/>
  <c r="T76" i="1"/>
  <c r="C68" i="1"/>
  <c r="X89" i="1"/>
  <c r="E80" i="1"/>
  <c r="I34" i="1"/>
  <c r="AS34" i="1" s="1"/>
  <c r="AS38" i="1" s="1"/>
  <c r="Z59" i="1"/>
  <c r="F59" i="1" s="1"/>
  <c r="AA52" i="1"/>
  <c r="R61" i="1"/>
  <c r="Z72" i="1"/>
  <c r="Z61" i="1"/>
  <c r="F55" i="1"/>
  <c r="I55" i="1" s="1"/>
  <c r="T86" i="1"/>
  <c r="C77" i="1"/>
  <c r="AU31" i="1" l="1"/>
  <c r="AG31" i="1"/>
  <c r="AV31" i="1"/>
  <c r="AR31" i="1"/>
  <c r="AN31" i="1"/>
  <c r="AJ31" i="1"/>
  <c r="AF31" i="1"/>
  <c r="AW31" i="1"/>
  <c r="AQ31" i="1"/>
  <c r="AX31" i="1"/>
  <c r="AT31" i="1"/>
  <c r="AP31" i="1"/>
  <c r="AL31" i="1"/>
  <c r="AH31" i="1"/>
  <c r="AX34" i="1"/>
  <c r="AT34" i="1"/>
  <c r="AP34" i="1"/>
  <c r="AL34" i="1"/>
  <c r="AM34" i="1" s="1"/>
  <c r="AM38" i="1" s="1"/>
  <c r="AH34" i="1"/>
  <c r="AW34" i="1"/>
  <c r="AQ34" i="1"/>
  <c r="AV34" i="1"/>
  <c r="AR34" i="1"/>
  <c r="AN34" i="1"/>
  <c r="AO34" i="1" s="1"/>
  <c r="AO38" i="1" s="1"/>
  <c r="AJ34" i="1"/>
  <c r="AK34" i="1" s="1"/>
  <c r="AF34" i="1"/>
  <c r="AU34" i="1"/>
  <c r="AG34" i="1"/>
  <c r="AV48" i="1"/>
  <c r="AI34" i="1"/>
  <c r="AK38" i="1"/>
  <c r="AV33" i="1"/>
  <c r="AR33" i="1"/>
  <c r="AN33" i="1"/>
  <c r="AO33" i="1" s="1"/>
  <c r="AJ33" i="1"/>
  <c r="AF33" i="1"/>
  <c r="AU33" i="1"/>
  <c r="AQ33" i="1"/>
  <c r="AX33" i="1"/>
  <c r="AT33" i="1"/>
  <c r="AP33" i="1"/>
  <c r="AL33" i="1"/>
  <c r="AM33" i="1" s="1"/>
  <c r="AH33" i="1"/>
  <c r="AI33" i="1" s="1"/>
  <c r="AW33" i="1"/>
  <c r="AS33" i="1"/>
  <c r="AG33" i="1"/>
  <c r="AG23" i="1"/>
  <c r="AJ23" i="1"/>
  <c r="AK23" i="1" s="1"/>
  <c r="AK27" i="1" s="1"/>
  <c r="AK31" i="1" s="1"/>
  <c r="AW23" i="1"/>
  <c r="AR23" i="1"/>
  <c r="AG48" i="1"/>
  <c r="AQ48" i="1"/>
  <c r="AF48" i="1"/>
  <c r="AJ48" i="1"/>
  <c r="AN48" i="1"/>
  <c r="AR48" i="1"/>
  <c r="AK33" i="1"/>
  <c r="AX23" i="1"/>
  <c r="AP23" i="1"/>
  <c r="AH23" i="1"/>
  <c r="AI23" i="1" s="1"/>
  <c r="AI27" i="1" s="1"/>
  <c r="AV23" i="1"/>
  <c r="AF23" i="1"/>
  <c r="AV47" i="1"/>
  <c r="AW48" i="1"/>
  <c r="AU48" i="1"/>
  <c r="AH48" i="1"/>
  <c r="AL48" i="1"/>
  <c r="AP48" i="1"/>
  <c r="AT48" i="1"/>
  <c r="AX48" i="1"/>
  <c r="AQ23" i="1"/>
  <c r="AT23" i="1"/>
  <c r="AL23" i="1"/>
  <c r="AM23" i="1" s="1"/>
  <c r="AM27" i="1" s="1"/>
  <c r="AM31" i="1" s="1"/>
  <c r="AS23" i="1"/>
  <c r="AS27" i="1" s="1"/>
  <c r="AS31" i="1" s="1"/>
  <c r="AN23" i="1"/>
  <c r="AO23" i="1" s="1"/>
  <c r="AO27" i="1" s="1"/>
  <c r="AO31" i="1" s="1"/>
  <c r="AU23" i="1"/>
  <c r="I53" i="1"/>
  <c r="AI38" i="1"/>
  <c r="I58" i="1"/>
  <c r="I44" i="1"/>
  <c r="AQ42" i="1"/>
  <c r="AU47" i="1"/>
  <c r="AW47" i="1"/>
  <c r="AH47" i="1"/>
  <c r="AL47" i="1"/>
  <c r="AP47" i="1"/>
  <c r="AT47" i="1"/>
  <c r="AX47" i="1"/>
  <c r="AQ47" i="1"/>
  <c r="AG47" i="1"/>
  <c r="AF47" i="1"/>
  <c r="AJ47" i="1"/>
  <c r="AN47" i="1"/>
  <c r="AR47" i="1"/>
  <c r="AX46" i="1"/>
  <c r="AV46" i="1"/>
  <c r="AT46" i="1"/>
  <c r="AR46" i="1"/>
  <c r="AP46" i="1"/>
  <c r="AN46" i="1"/>
  <c r="AL46" i="1"/>
  <c r="AJ46" i="1"/>
  <c r="AH46" i="1"/>
  <c r="AF46" i="1"/>
  <c r="AU46" i="1"/>
  <c r="AQ46" i="1"/>
  <c r="AW46" i="1"/>
  <c r="AG46" i="1"/>
  <c r="AW41" i="1"/>
  <c r="AU41" i="1"/>
  <c r="AQ41" i="1"/>
  <c r="AG41" i="1"/>
  <c r="AV41" i="1"/>
  <c r="AR41" i="1"/>
  <c r="AN41" i="1"/>
  <c r="AJ41" i="1"/>
  <c r="AF41" i="1"/>
  <c r="AX41" i="1"/>
  <c r="AT41" i="1"/>
  <c r="AP41" i="1"/>
  <c r="AL41" i="1"/>
  <c r="AH41" i="1"/>
  <c r="AX55" i="1"/>
  <c r="AV55" i="1"/>
  <c r="AT55" i="1"/>
  <c r="AR55" i="1"/>
  <c r="AP55" i="1"/>
  <c r="AN55" i="1"/>
  <c r="AL55" i="1"/>
  <c r="AJ55" i="1"/>
  <c r="AH55" i="1"/>
  <c r="AF55" i="1"/>
  <c r="AU55" i="1"/>
  <c r="AQ55" i="1"/>
  <c r="AW55" i="1"/>
  <c r="AG55" i="1"/>
  <c r="T95" i="1"/>
  <c r="C95" i="1" s="1"/>
  <c r="C86" i="1"/>
  <c r="Z70" i="1"/>
  <c r="F62" i="1"/>
  <c r="Z81" i="1"/>
  <c r="F72" i="1"/>
  <c r="Z68" i="1"/>
  <c r="F68" i="1" s="1"/>
  <c r="Z60" i="1"/>
  <c r="F60" i="1" s="1"/>
  <c r="F54" i="1"/>
  <c r="Z75" i="1"/>
  <c r="F67" i="1"/>
  <c r="Z73" i="1"/>
  <c r="R66" i="1"/>
  <c r="AA57" i="1"/>
  <c r="AA55" i="1"/>
  <c r="R64" i="1"/>
  <c r="F63" i="1"/>
  <c r="I63" i="1" s="1"/>
  <c r="Z71" i="1"/>
  <c r="R60" i="1"/>
  <c r="AA51" i="1"/>
  <c r="T82" i="1"/>
  <c r="C73" i="1"/>
  <c r="C75" i="1"/>
  <c r="T84" i="1"/>
  <c r="X74" i="1"/>
  <c r="E66" i="1"/>
  <c r="C74" i="1"/>
  <c r="T83" i="1"/>
  <c r="R72" i="1"/>
  <c r="B64" i="1"/>
  <c r="I64" i="1" s="1"/>
  <c r="AA63" i="1"/>
  <c r="AA61" i="1"/>
  <c r="B62" i="1"/>
  <c r="R70" i="1"/>
  <c r="AX49" i="1"/>
  <c r="AV49" i="1"/>
  <c r="AT49" i="1"/>
  <c r="AR49" i="1"/>
  <c r="AP49" i="1"/>
  <c r="AN49" i="1"/>
  <c r="AL49" i="1"/>
  <c r="AJ49" i="1"/>
  <c r="AH49" i="1"/>
  <c r="AF49" i="1"/>
  <c r="AW49" i="1"/>
  <c r="AG49" i="1"/>
  <c r="AU49" i="1"/>
  <c r="AQ49" i="1"/>
  <c r="AX32" i="1"/>
  <c r="AV32" i="1"/>
  <c r="AT32" i="1"/>
  <c r="AR32" i="1"/>
  <c r="AP32" i="1"/>
  <c r="AN32" i="1"/>
  <c r="AO32" i="1" s="1"/>
  <c r="AL32" i="1"/>
  <c r="AJ32" i="1"/>
  <c r="AK32" i="1" s="1"/>
  <c r="AH32" i="1"/>
  <c r="AI32" i="1" s="1"/>
  <c r="AF32" i="1"/>
  <c r="AW32" i="1"/>
  <c r="AU32" i="1"/>
  <c r="AS32" i="1"/>
  <c r="AQ32" i="1"/>
  <c r="AM32" i="1"/>
  <c r="AG32" i="1"/>
  <c r="X98" i="1"/>
  <c r="E98" i="1" s="1"/>
  <c r="E89" i="1"/>
  <c r="C76" i="1"/>
  <c r="T85" i="1"/>
  <c r="T90" i="1"/>
  <c r="C81" i="1"/>
  <c r="T98" i="1"/>
  <c r="C98" i="1" s="1"/>
  <c r="C89" i="1"/>
  <c r="X88" i="1"/>
  <c r="E79" i="1"/>
  <c r="AX45" i="1"/>
  <c r="AV45" i="1"/>
  <c r="AT45" i="1"/>
  <c r="AR45" i="1"/>
  <c r="AP45" i="1"/>
  <c r="AN45" i="1"/>
  <c r="AL45" i="1"/>
  <c r="AJ45" i="1"/>
  <c r="AH45" i="1"/>
  <c r="AF45" i="1"/>
  <c r="AW45" i="1"/>
  <c r="AG45" i="1"/>
  <c r="AU45" i="1"/>
  <c r="AQ45" i="1"/>
  <c r="AA62" i="1"/>
  <c r="R71" i="1"/>
  <c r="X82" i="1"/>
  <c r="E73" i="1"/>
  <c r="X90" i="1"/>
  <c r="E81" i="1"/>
  <c r="X95" i="1"/>
  <c r="E95" i="1" s="1"/>
  <c r="E86" i="1"/>
  <c r="AA59" i="1"/>
  <c r="R68" i="1"/>
  <c r="R67" i="1"/>
  <c r="B59" i="1"/>
  <c r="I59" i="1" s="1"/>
  <c r="AA58" i="1"/>
  <c r="X60" i="1"/>
  <c r="E60" i="1" s="1"/>
  <c r="E54" i="1"/>
  <c r="Z65" i="1"/>
  <c r="F65" i="1" s="1"/>
  <c r="F57" i="1"/>
  <c r="I57" i="1" s="1"/>
  <c r="AX57" i="1" s="1"/>
  <c r="Z85" i="1"/>
  <c r="F76" i="1"/>
  <c r="X76" i="1"/>
  <c r="E68" i="1"/>
  <c r="C61" i="1"/>
  <c r="T69" i="1"/>
  <c r="X75" i="1"/>
  <c r="E67" i="1"/>
  <c r="AA56" i="1"/>
  <c r="R65" i="1"/>
  <c r="AF44" i="1" l="1"/>
  <c r="AW44" i="1"/>
  <c r="AX44" i="1"/>
  <c r="AL44" i="1"/>
  <c r="AV44" i="1"/>
  <c r="AH44" i="1"/>
  <c r="AR44" i="1"/>
  <c r="AN44" i="1"/>
  <c r="AP44" i="1"/>
  <c r="AG44" i="1"/>
  <c r="AT44" i="1"/>
  <c r="AQ44" i="1"/>
  <c r="AJ44" i="1"/>
  <c r="AI31" i="1"/>
  <c r="AU44" i="1"/>
  <c r="AV42" i="1"/>
  <c r="AW43" i="1"/>
  <c r="AQ43" i="1"/>
  <c r="AX43" i="1"/>
  <c r="AP43" i="1"/>
  <c r="AH43" i="1"/>
  <c r="AR43" i="1"/>
  <c r="AJ43" i="1"/>
  <c r="AU43" i="1"/>
  <c r="AG43" i="1"/>
  <c r="AT43" i="1"/>
  <c r="AL43" i="1"/>
  <c r="AV43" i="1"/>
  <c r="AN43" i="1"/>
  <c r="AF43" i="1"/>
  <c r="AU42" i="1"/>
  <c r="I62" i="1"/>
  <c r="AV62" i="1" s="1"/>
  <c r="AN42" i="1"/>
  <c r="AO42" i="1" s="1"/>
  <c r="AO46" i="1" s="1"/>
  <c r="AL42" i="1"/>
  <c r="AM42" i="1" s="1"/>
  <c r="AM46" i="1" s="1"/>
  <c r="AF42" i="1"/>
  <c r="AT42" i="1"/>
  <c r="AW42" i="1"/>
  <c r="I54" i="1"/>
  <c r="I60" i="1"/>
  <c r="AR42" i="1"/>
  <c r="AJ42" i="1"/>
  <c r="AK42" i="1" s="1"/>
  <c r="AK46" i="1" s="1"/>
  <c r="AS42" i="1"/>
  <c r="AS46" i="1" s="1"/>
  <c r="AS51" i="1" s="1"/>
  <c r="AS55" i="1" s="1"/>
  <c r="AS59" i="1" s="1"/>
  <c r="AS63" i="1" s="1"/>
  <c r="AX42" i="1"/>
  <c r="AP42" i="1"/>
  <c r="AH42" i="1"/>
  <c r="AI42" i="1" s="1"/>
  <c r="AI46" i="1" s="1"/>
  <c r="AG42" i="1"/>
  <c r="AQ52" i="1"/>
  <c r="AG57" i="1"/>
  <c r="AQ57" i="1"/>
  <c r="AF57" i="1"/>
  <c r="AJ57" i="1"/>
  <c r="AN57" i="1"/>
  <c r="AR57" i="1"/>
  <c r="AV57" i="1"/>
  <c r="AW57" i="1"/>
  <c r="AU57" i="1"/>
  <c r="AH57" i="1"/>
  <c r="AL57" i="1"/>
  <c r="AP57" i="1"/>
  <c r="AT57" i="1"/>
  <c r="AW51" i="1"/>
  <c r="AU51" i="1"/>
  <c r="AQ51" i="1"/>
  <c r="AG51" i="1"/>
  <c r="AX51" i="1"/>
  <c r="AT51" i="1"/>
  <c r="AP51" i="1"/>
  <c r="AL51" i="1"/>
  <c r="AH51" i="1"/>
  <c r="AI51" i="1" s="1"/>
  <c r="AI55" i="1" s="1"/>
  <c r="AV51" i="1"/>
  <c r="AR51" i="1"/>
  <c r="AN51" i="1"/>
  <c r="AJ51" i="1"/>
  <c r="AF51" i="1"/>
  <c r="AW63" i="1"/>
  <c r="AU63" i="1"/>
  <c r="AQ63" i="1"/>
  <c r="AG63" i="1"/>
  <c r="AV63" i="1"/>
  <c r="AR63" i="1"/>
  <c r="AN63" i="1"/>
  <c r="AJ63" i="1"/>
  <c r="AF63" i="1"/>
  <c r="AX63" i="1"/>
  <c r="AT63" i="1"/>
  <c r="AP63" i="1"/>
  <c r="AL63" i="1"/>
  <c r="AH63" i="1"/>
  <c r="C83" i="1"/>
  <c r="T92" i="1"/>
  <c r="T93" i="1"/>
  <c r="C84" i="1"/>
  <c r="R69" i="1"/>
  <c r="B69" i="1" s="1"/>
  <c r="AA60" i="1"/>
  <c r="AX62" i="1"/>
  <c r="AH62" i="1"/>
  <c r="R73" i="1"/>
  <c r="AA64" i="1"/>
  <c r="B65" i="1"/>
  <c r="I65" i="1" s="1"/>
  <c r="Z82" i="1"/>
  <c r="F73" i="1"/>
  <c r="I73" i="1" s="1"/>
  <c r="Z84" i="1"/>
  <c r="F75" i="1"/>
  <c r="Z69" i="1"/>
  <c r="F69" i="1" s="1"/>
  <c r="F61" i="1"/>
  <c r="Z77" i="1"/>
  <c r="R74" i="1"/>
  <c r="AA65" i="1"/>
  <c r="X84" i="1"/>
  <c r="E75" i="1"/>
  <c r="X85" i="1"/>
  <c r="E76" i="1"/>
  <c r="I76" i="1" s="1"/>
  <c r="Z94" i="1"/>
  <c r="F85" i="1"/>
  <c r="Z74" i="1"/>
  <c r="F66" i="1"/>
  <c r="I66" i="1" s="1"/>
  <c r="X69" i="1"/>
  <c r="E61" i="1"/>
  <c r="AW58" i="1"/>
  <c r="AU58" i="1"/>
  <c r="AQ58" i="1"/>
  <c r="AG58" i="1"/>
  <c r="AV58" i="1"/>
  <c r="AR58" i="1"/>
  <c r="AN58" i="1"/>
  <c r="AJ58" i="1"/>
  <c r="AF58" i="1"/>
  <c r="AX58" i="1"/>
  <c r="AT58" i="1"/>
  <c r="AP58" i="1"/>
  <c r="AL58" i="1"/>
  <c r="AH58" i="1"/>
  <c r="R77" i="1"/>
  <c r="AA68" i="1"/>
  <c r="AA71" i="1"/>
  <c r="R80" i="1"/>
  <c r="X97" i="1"/>
  <c r="E97" i="1" s="1"/>
  <c r="E88" i="1"/>
  <c r="T99" i="1"/>
  <c r="C99" i="1" s="1"/>
  <c r="C90" i="1"/>
  <c r="T78" i="1"/>
  <c r="C70" i="1"/>
  <c r="AX56" i="1"/>
  <c r="AV56" i="1"/>
  <c r="AT56" i="1"/>
  <c r="AR56" i="1"/>
  <c r="AP56" i="1"/>
  <c r="AN56" i="1"/>
  <c r="AL56" i="1"/>
  <c r="AJ56" i="1"/>
  <c r="AH56" i="1"/>
  <c r="AF56" i="1"/>
  <c r="AW56" i="1"/>
  <c r="AG56" i="1"/>
  <c r="AU56" i="1"/>
  <c r="AQ56" i="1"/>
  <c r="R76" i="1"/>
  <c r="AA67" i="1"/>
  <c r="B68" i="1"/>
  <c r="I68" i="1" s="1"/>
  <c r="E90" i="1"/>
  <c r="X99" i="1"/>
  <c r="E99" i="1" s="1"/>
  <c r="X91" i="1"/>
  <c r="E82" i="1"/>
  <c r="T94" i="1"/>
  <c r="C85" i="1"/>
  <c r="R79" i="1"/>
  <c r="AA70" i="1"/>
  <c r="B71" i="1"/>
  <c r="R81" i="1"/>
  <c r="B72" i="1"/>
  <c r="I72" i="1" s="1"/>
  <c r="AA72" i="1"/>
  <c r="X83" i="1"/>
  <c r="E74" i="1"/>
  <c r="T91" i="1"/>
  <c r="C82" i="1"/>
  <c r="F37" i="1"/>
  <c r="I37" i="1" s="1"/>
  <c r="Z80" i="1"/>
  <c r="R75" i="1"/>
  <c r="B67" i="1"/>
  <c r="I67" i="1" s="1"/>
  <c r="AA66" i="1"/>
  <c r="AW59" i="1"/>
  <c r="AU59" i="1"/>
  <c r="AQ59" i="1"/>
  <c r="AG59" i="1"/>
  <c r="AX59" i="1"/>
  <c r="AT59" i="1"/>
  <c r="AP59" i="1"/>
  <c r="AL59" i="1"/>
  <c r="AH59" i="1"/>
  <c r="AV59" i="1"/>
  <c r="AR59" i="1"/>
  <c r="AN59" i="1"/>
  <c r="AJ59" i="1"/>
  <c r="AF59" i="1"/>
  <c r="F81" i="1"/>
  <c r="Z90" i="1"/>
  <c r="Z79" i="1"/>
  <c r="F71" i="1"/>
  <c r="AS36" i="1" l="1"/>
  <c r="AS40" i="1" s="1"/>
  <c r="AS44" i="1" s="1"/>
  <c r="AS48" i="1" s="1"/>
  <c r="AS53" i="1" s="1"/>
  <c r="AS57" i="1" s="1"/>
  <c r="AW37" i="1"/>
  <c r="AQ37" i="1"/>
  <c r="AX37" i="1"/>
  <c r="AT37" i="1"/>
  <c r="AP37" i="1"/>
  <c r="AL37" i="1"/>
  <c r="AH37" i="1"/>
  <c r="AI37" i="1" s="1"/>
  <c r="AI41" i="1" s="1"/>
  <c r="AI45" i="1" s="1"/>
  <c r="AI49" i="1" s="1"/>
  <c r="AI54" i="1" s="1"/>
  <c r="AI58" i="1" s="1"/>
  <c r="AI62" i="1" s="1"/>
  <c r="AU37" i="1"/>
  <c r="AG37" i="1"/>
  <c r="AV37" i="1"/>
  <c r="AR37" i="1"/>
  <c r="AN37" i="1"/>
  <c r="AJ37" i="1"/>
  <c r="AF37" i="1"/>
  <c r="AK37" i="1"/>
  <c r="AK41" i="1" s="1"/>
  <c r="AK45" i="1" s="1"/>
  <c r="AK49" i="1" s="1"/>
  <c r="AL52" i="1"/>
  <c r="AU54" i="1"/>
  <c r="AH54" i="1"/>
  <c r="AP54" i="1"/>
  <c r="AX54" i="1"/>
  <c r="AQ54" i="1"/>
  <c r="AF54" i="1"/>
  <c r="AN54" i="1"/>
  <c r="AV54" i="1"/>
  <c r="AW54" i="1"/>
  <c r="AL54" i="1"/>
  <c r="AT54" i="1"/>
  <c r="AG54" i="1"/>
  <c r="AJ54" i="1"/>
  <c r="AR54" i="1"/>
  <c r="AM37" i="1"/>
  <c r="AM41" i="1" s="1"/>
  <c r="AM45" i="1" s="1"/>
  <c r="AM49" i="1" s="1"/>
  <c r="AM54" i="1" s="1"/>
  <c r="AM58" i="1" s="1"/>
  <c r="AM62" i="1" s="1"/>
  <c r="AS37" i="1"/>
  <c r="AS41" i="1" s="1"/>
  <c r="AS45" i="1" s="1"/>
  <c r="AS49" i="1" s="1"/>
  <c r="AS54" i="1" s="1"/>
  <c r="AS58" i="1" s="1"/>
  <c r="AW62" i="1"/>
  <c r="AP62" i="1"/>
  <c r="AO37" i="1"/>
  <c r="AO41" i="1" s="1"/>
  <c r="AO45" i="1" s="1"/>
  <c r="AO49" i="1" s="1"/>
  <c r="AO54" i="1" s="1"/>
  <c r="AO58" i="1" s="1"/>
  <c r="AS62" i="1"/>
  <c r="AS66" i="1" s="1"/>
  <c r="AU62" i="1"/>
  <c r="AL62" i="1"/>
  <c r="AT62" i="1"/>
  <c r="AF52" i="1"/>
  <c r="AV52" i="1"/>
  <c r="AX53" i="1"/>
  <c r="AT53" i="1"/>
  <c r="AP53" i="1"/>
  <c r="AL53" i="1"/>
  <c r="AH53" i="1"/>
  <c r="AU53" i="1"/>
  <c r="AW53" i="1"/>
  <c r="AV53" i="1"/>
  <c r="AR53" i="1"/>
  <c r="AN53" i="1"/>
  <c r="AJ53" i="1"/>
  <c r="AF53" i="1"/>
  <c r="AQ53" i="1"/>
  <c r="AG53" i="1"/>
  <c r="AW36" i="1"/>
  <c r="AQ36" i="1"/>
  <c r="AX36" i="1"/>
  <c r="AT36" i="1"/>
  <c r="AP36" i="1"/>
  <c r="AL36" i="1"/>
  <c r="AM36" i="1" s="1"/>
  <c r="AM40" i="1" s="1"/>
  <c r="AM44" i="1" s="1"/>
  <c r="AM48" i="1" s="1"/>
  <c r="AH36" i="1"/>
  <c r="AU36" i="1"/>
  <c r="AG36" i="1"/>
  <c r="AV36" i="1"/>
  <c r="AR36" i="1"/>
  <c r="AN36" i="1"/>
  <c r="AO36" i="1" s="1"/>
  <c r="AO40" i="1" s="1"/>
  <c r="AO44" i="1" s="1"/>
  <c r="AO48" i="1" s="1"/>
  <c r="AJ36" i="1"/>
  <c r="AK36" i="1" s="1"/>
  <c r="AK40" i="1" s="1"/>
  <c r="AK44" i="1" s="1"/>
  <c r="AK48" i="1" s="1"/>
  <c r="AK53" i="1" s="1"/>
  <c r="AK57" i="1" s="1"/>
  <c r="AF36" i="1"/>
  <c r="AI36" i="1"/>
  <c r="AI40" i="1" s="1"/>
  <c r="AI44" i="1" s="1"/>
  <c r="AI48" i="1" s="1"/>
  <c r="AI53" i="1" s="1"/>
  <c r="AG62" i="1"/>
  <c r="AQ62" i="1"/>
  <c r="AF62" i="1"/>
  <c r="AJ62" i="1"/>
  <c r="AN62" i="1"/>
  <c r="AR62" i="1"/>
  <c r="AN52" i="1"/>
  <c r="AT52" i="1"/>
  <c r="AW52" i="1"/>
  <c r="AO51" i="1"/>
  <c r="AO55" i="1" s="1"/>
  <c r="AO59" i="1" s="1"/>
  <c r="AO63" i="1" s="1"/>
  <c r="I75" i="1"/>
  <c r="AW75" i="1" s="1"/>
  <c r="I61" i="1"/>
  <c r="AU61" i="1" s="1"/>
  <c r="AM51" i="1"/>
  <c r="AM55" i="1" s="1"/>
  <c r="AM59" i="1" s="1"/>
  <c r="AM63" i="1" s="1"/>
  <c r="AR52" i="1"/>
  <c r="AJ52" i="1"/>
  <c r="AU52" i="1"/>
  <c r="AX52" i="1"/>
  <c r="AP52" i="1"/>
  <c r="AH52" i="1"/>
  <c r="AG52" i="1"/>
  <c r="AJ61" i="1"/>
  <c r="I69" i="1"/>
  <c r="AK51" i="1"/>
  <c r="AK55" i="1" s="1"/>
  <c r="AK59" i="1" s="1"/>
  <c r="AK63" i="1" s="1"/>
  <c r="AI59" i="1"/>
  <c r="AI63" i="1" s="1"/>
  <c r="AI57" i="1"/>
  <c r="AX35" i="1"/>
  <c r="AT35" i="1"/>
  <c r="AP35" i="1"/>
  <c r="AL35" i="1"/>
  <c r="AH35" i="1"/>
  <c r="AI35" i="1" s="1"/>
  <c r="AI39" i="1" s="1"/>
  <c r="AI43" i="1" s="1"/>
  <c r="AI47" i="1" s="1"/>
  <c r="AW35" i="1"/>
  <c r="AQ35" i="1"/>
  <c r="AV35" i="1"/>
  <c r="AR35" i="1"/>
  <c r="AN35" i="1"/>
  <c r="AO35" i="1" s="1"/>
  <c r="AO39" i="1" s="1"/>
  <c r="AO43" i="1" s="1"/>
  <c r="AO47" i="1" s="1"/>
  <c r="AJ35" i="1"/>
  <c r="AF35" i="1"/>
  <c r="AU35" i="1"/>
  <c r="AG35" i="1"/>
  <c r="AS35" i="1"/>
  <c r="AS39" i="1" s="1"/>
  <c r="AS43" i="1" s="1"/>
  <c r="AS47" i="1" s="1"/>
  <c r="AS52" i="1" s="1"/>
  <c r="AS56" i="1" s="1"/>
  <c r="AS60" i="1" s="1"/>
  <c r="AS64" i="1" s="1"/>
  <c r="AS68" i="1" s="1"/>
  <c r="AS72" i="1" s="1"/>
  <c r="AS76" i="1" s="1"/>
  <c r="AM35" i="1"/>
  <c r="AM39" i="1" s="1"/>
  <c r="AM43" i="1" s="1"/>
  <c r="AM47" i="1" s="1"/>
  <c r="AM52" i="1" s="1"/>
  <c r="AM56" i="1" s="1"/>
  <c r="AK35" i="1"/>
  <c r="AK39" i="1" s="1"/>
  <c r="AK43" i="1" s="1"/>
  <c r="AK47" i="1" s="1"/>
  <c r="AW60" i="1"/>
  <c r="AU60" i="1"/>
  <c r="AQ60" i="1"/>
  <c r="AG60" i="1"/>
  <c r="AV60" i="1"/>
  <c r="AR60" i="1"/>
  <c r="AN60" i="1"/>
  <c r="AJ60" i="1"/>
  <c r="AF60" i="1"/>
  <c r="AX60" i="1"/>
  <c r="AT60" i="1"/>
  <c r="AP60" i="1"/>
  <c r="AL60" i="1"/>
  <c r="AH60" i="1"/>
  <c r="AX73" i="1"/>
  <c r="AV73" i="1"/>
  <c r="AT73" i="1"/>
  <c r="AR73" i="1"/>
  <c r="AP73" i="1"/>
  <c r="AN73" i="1"/>
  <c r="AU73" i="1"/>
  <c r="AQ73" i="1"/>
  <c r="AG73" i="1"/>
  <c r="AL73" i="1"/>
  <c r="AH73" i="1"/>
  <c r="AW73" i="1"/>
  <c r="AJ73" i="1"/>
  <c r="AF73" i="1"/>
  <c r="Z99" i="1"/>
  <c r="F99" i="1" s="1"/>
  <c r="F90" i="1"/>
  <c r="I90" i="1" s="1"/>
  <c r="AW66" i="1"/>
  <c r="AU66" i="1"/>
  <c r="AQ66" i="1"/>
  <c r="AG66" i="1"/>
  <c r="AV66" i="1"/>
  <c r="AR66" i="1"/>
  <c r="AN66" i="1"/>
  <c r="AJ66" i="1"/>
  <c r="AF66" i="1"/>
  <c r="AX66" i="1"/>
  <c r="AT66" i="1"/>
  <c r="AP66" i="1"/>
  <c r="AL66" i="1"/>
  <c r="AH66" i="1"/>
  <c r="Z89" i="1"/>
  <c r="F80" i="1"/>
  <c r="I80" i="1" s="1"/>
  <c r="AT75" i="1"/>
  <c r="X92" i="1"/>
  <c r="E83" i="1"/>
  <c r="AW72" i="1"/>
  <c r="AU72" i="1"/>
  <c r="AQ72" i="1"/>
  <c r="AG72" i="1"/>
  <c r="AV72" i="1"/>
  <c r="AR72" i="1"/>
  <c r="AN72" i="1"/>
  <c r="AJ72" i="1"/>
  <c r="AF72" i="1"/>
  <c r="AX72" i="1"/>
  <c r="AT72" i="1"/>
  <c r="AP72" i="1"/>
  <c r="AL72" i="1"/>
  <c r="AH72" i="1"/>
  <c r="I71" i="1"/>
  <c r="AX71" i="1" s="1"/>
  <c r="AA79" i="1"/>
  <c r="R88" i="1"/>
  <c r="T103" i="1"/>
  <c r="C103" i="1" s="1"/>
  <c r="C94" i="1"/>
  <c r="E91" i="1"/>
  <c r="X100" i="1"/>
  <c r="E100" i="1" s="1"/>
  <c r="T87" i="1"/>
  <c r="C78" i="1"/>
  <c r="AW76" i="1"/>
  <c r="AU76" i="1"/>
  <c r="AQ76" i="1"/>
  <c r="AG76" i="1"/>
  <c r="AV76" i="1"/>
  <c r="AR76" i="1"/>
  <c r="AN76" i="1"/>
  <c r="AJ76" i="1"/>
  <c r="AF76" i="1"/>
  <c r="AX76" i="1"/>
  <c r="AP76" i="1"/>
  <c r="AH76" i="1"/>
  <c r="AT76" i="1"/>
  <c r="AL76" i="1"/>
  <c r="AA80" i="1"/>
  <c r="R89" i="1"/>
  <c r="AX68" i="1"/>
  <c r="AV68" i="1"/>
  <c r="AT68" i="1"/>
  <c r="AR68" i="1"/>
  <c r="AP68" i="1"/>
  <c r="AN68" i="1"/>
  <c r="AL68" i="1"/>
  <c r="AJ68" i="1"/>
  <c r="AH68" i="1"/>
  <c r="AF68" i="1"/>
  <c r="AU68" i="1"/>
  <c r="AQ68" i="1"/>
  <c r="AW68" i="1"/>
  <c r="AG68" i="1"/>
  <c r="AA77" i="1"/>
  <c r="B77" i="1"/>
  <c r="R86" i="1"/>
  <c r="AX65" i="1"/>
  <c r="AV65" i="1"/>
  <c r="AT65" i="1"/>
  <c r="AR65" i="1"/>
  <c r="AP65" i="1"/>
  <c r="AN65" i="1"/>
  <c r="AL65" i="1"/>
  <c r="AJ65" i="1"/>
  <c r="AH65" i="1"/>
  <c r="AF65" i="1"/>
  <c r="AU65" i="1"/>
  <c r="AQ65" i="1"/>
  <c r="AW65" i="1"/>
  <c r="AG65" i="1"/>
  <c r="E84" i="1"/>
  <c r="X93" i="1"/>
  <c r="R83" i="1"/>
  <c r="B74" i="1"/>
  <c r="AA74" i="1"/>
  <c r="Z86" i="1"/>
  <c r="F77" i="1"/>
  <c r="Z78" i="1"/>
  <c r="F70" i="1"/>
  <c r="Z93" i="1"/>
  <c r="F84" i="1"/>
  <c r="F82" i="1"/>
  <c r="I82" i="1" s="1"/>
  <c r="Z91" i="1"/>
  <c r="R78" i="1"/>
  <c r="B70" i="1"/>
  <c r="AA69" i="1"/>
  <c r="T101" i="1"/>
  <c r="C101" i="1" s="1"/>
  <c r="C92" i="1"/>
  <c r="F79" i="1"/>
  <c r="I79" i="1" s="1"/>
  <c r="Z88" i="1"/>
  <c r="R84" i="1"/>
  <c r="AA75" i="1"/>
  <c r="T100" i="1"/>
  <c r="C100" i="1" s="1"/>
  <c r="C91" i="1"/>
  <c r="B81" i="1"/>
  <c r="I81" i="1" s="1"/>
  <c r="R90" i="1"/>
  <c r="AA81" i="1"/>
  <c r="AX67" i="1"/>
  <c r="AV67" i="1"/>
  <c r="AT67" i="1"/>
  <c r="AR67" i="1"/>
  <c r="AP67" i="1"/>
  <c r="AN67" i="1"/>
  <c r="AL67" i="1"/>
  <c r="AJ67" i="1"/>
  <c r="AH67" i="1"/>
  <c r="AF67" i="1"/>
  <c r="AW67" i="1"/>
  <c r="AS67" i="1"/>
  <c r="AG67" i="1"/>
  <c r="AU67" i="1"/>
  <c r="AQ67" i="1"/>
  <c r="R85" i="1"/>
  <c r="AA76" i="1"/>
  <c r="X78" i="1"/>
  <c r="E70" i="1"/>
  <c r="Z83" i="1"/>
  <c r="F74" i="1"/>
  <c r="Z103" i="1"/>
  <c r="F103" i="1" s="1"/>
  <c r="F94" i="1"/>
  <c r="E85" i="1"/>
  <c r="I85" i="1" s="1"/>
  <c r="X94" i="1"/>
  <c r="AX64" i="1"/>
  <c r="AV64" i="1"/>
  <c r="AT64" i="1"/>
  <c r="AR64" i="1"/>
  <c r="AP64" i="1"/>
  <c r="AN64" i="1"/>
  <c r="AL64" i="1"/>
  <c r="AJ64" i="1"/>
  <c r="AH64" i="1"/>
  <c r="AF64" i="1"/>
  <c r="AW64" i="1"/>
  <c r="AG64" i="1"/>
  <c r="AU64" i="1"/>
  <c r="AQ64" i="1"/>
  <c r="R82" i="1"/>
  <c r="AA73" i="1"/>
  <c r="T102" i="1"/>
  <c r="C102" i="1" s="1"/>
  <c r="C93" i="1"/>
  <c r="AJ75" i="1" l="1"/>
  <c r="AK54" i="1"/>
  <c r="AK58" i="1" s="1"/>
  <c r="AK62" i="1" s="1"/>
  <c r="AV75" i="1"/>
  <c r="AU75" i="1"/>
  <c r="AI67" i="1"/>
  <c r="AF75" i="1"/>
  <c r="AL75" i="1"/>
  <c r="AG75" i="1"/>
  <c r="AO53" i="1"/>
  <c r="AO57" i="1" s="1"/>
  <c r="AM53" i="1"/>
  <c r="AM57" i="1" s="1"/>
  <c r="AR61" i="1"/>
  <c r="AS61" i="1"/>
  <c r="AS65" i="1" s="1"/>
  <c r="AJ71" i="1"/>
  <c r="AM66" i="1"/>
  <c r="AO52" i="1"/>
  <c r="AO56" i="1" s="1"/>
  <c r="AO60" i="1" s="1"/>
  <c r="AO64" i="1" s="1"/>
  <c r="AO68" i="1" s="1"/>
  <c r="AO72" i="1" s="1"/>
  <c r="AO76" i="1" s="1"/>
  <c r="AN61" i="1"/>
  <c r="AF61" i="1"/>
  <c r="AO62" i="1"/>
  <c r="AO66" i="1" s="1"/>
  <c r="AR75" i="1"/>
  <c r="AN75" i="1"/>
  <c r="AH75" i="1"/>
  <c r="AP75" i="1"/>
  <c r="AX75" i="1"/>
  <c r="AQ75" i="1"/>
  <c r="AM67" i="1"/>
  <c r="AM71" i="1" s="1"/>
  <c r="AM75" i="1" s="1"/>
  <c r="AQ71" i="1"/>
  <c r="AR71" i="1"/>
  <c r="AK66" i="1"/>
  <c r="AK61" i="1"/>
  <c r="AK65" i="1" s="1"/>
  <c r="AK52" i="1"/>
  <c r="AK56" i="1" s="1"/>
  <c r="AK60" i="1" s="1"/>
  <c r="AK64" i="1" s="1"/>
  <c r="AK68" i="1" s="1"/>
  <c r="AK72" i="1" s="1"/>
  <c r="AK76" i="1" s="1"/>
  <c r="AI52" i="1"/>
  <c r="AI56" i="1" s="1"/>
  <c r="AV61" i="1"/>
  <c r="AT61" i="1"/>
  <c r="AL61" i="1"/>
  <c r="AM61" i="1" s="1"/>
  <c r="AM65" i="1" s="1"/>
  <c r="AW61" i="1"/>
  <c r="AQ61" i="1"/>
  <c r="AX61" i="1"/>
  <c r="AP61" i="1"/>
  <c r="AH61" i="1"/>
  <c r="AI61" i="1" s="1"/>
  <c r="AI65" i="1" s="1"/>
  <c r="AG61" i="1"/>
  <c r="AI60" i="1"/>
  <c r="AI64" i="1" s="1"/>
  <c r="AI68" i="1" s="1"/>
  <c r="AI72" i="1" s="1"/>
  <c r="AI76" i="1" s="1"/>
  <c r="AG71" i="1"/>
  <c r="AF71" i="1"/>
  <c r="AN71" i="1"/>
  <c r="AV71" i="1"/>
  <c r="AI66" i="1"/>
  <c r="AS71" i="1"/>
  <c r="AS75" i="1" s="1"/>
  <c r="AS79" i="1" s="1"/>
  <c r="AK67" i="1"/>
  <c r="AO67" i="1"/>
  <c r="AW71" i="1"/>
  <c r="AU71" i="1"/>
  <c r="AH71" i="1"/>
  <c r="AL71" i="1"/>
  <c r="AP71" i="1"/>
  <c r="AT71" i="1"/>
  <c r="AM60" i="1"/>
  <c r="AM64" i="1" s="1"/>
  <c r="AM68" i="1" s="1"/>
  <c r="AM72" i="1" s="1"/>
  <c r="AM76" i="1" s="1"/>
  <c r="I70" i="1"/>
  <c r="AX70" i="1" s="1"/>
  <c r="AW82" i="1"/>
  <c r="AU82" i="1"/>
  <c r="AQ82" i="1"/>
  <c r="AG82" i="1"/>
  <c r="AX82" i="1"/>
  <c r="AT82" i="1"/>
  <c r="AP82" i="1"/>
  <c r="AL82" i="1"/>
  <c r="AH82" i="1"/>
  <c r="AR82" i="1"/>
  <c r="AJ82" i="1"/>
  <c r="AV82" i="1"/>
  <c r="AN82" i="1"/>
  <c r="AF82" i="1"/>
  <c r="AW85" i="1"/>
  <c r="AU85" i="1"/>
  <c r="AQ85" i="1"/>
  <c r="AG85" i="1"/>
  <c r="AX85" i="1"/>
  <c r="AT85" i="1"/>
  <c r="AP85" i="1"/>
  <c r="AL85" i="1"/>
  <c r="AH85" i="1"/>
  <c r="AV85" i="1"/>
  <c r="AN85" i="1"/>
  <c r="AF85" i="1"/>
  <c r="AR85" i="1"/>
  <c r="AJ85" i="1"/>
  <c r="Z92" i="1"/>
  <c r="F83" i="1"/>
  <c r="I83" i="1" s="1"/>
  <c r="X87" i="1"/>
  <c r="E78" i="1"/>
  <c r="AX90" i="1"/>
  <c r="AV90" i="1"/>
  <c r="AT90" i="1"/>
  <c r="AR90" i="1"/>
  <c r="AP90" i="1"/>
  <c r="AN90" i="1"/>
  <c r="AL90" i="1"/>
  <c r="AJ90" i="1"/>
  <c r="AW90" i="1"/>
  <c r="AH90" i="1"/>
  <c r="AF90" i="1"/>
  <c r="AQ90" i="1"/>
  <c r="AU90" i="1"/>
  <c r="AG90" i="1"/>
  <c r="R94" i="1"/>
  <c r="AA85" i="1"/>
  <c r="R99" i="1"/>
  <c r="AA90" i="1"/>
  <c r="R93" i="1"/>
  <c r="B84" i="1"/>
  <c r="I84" i="1" s="1"/>
  <c r="AA84" i="1"/>
  <c r="AW79" i="1"/>
  <c r="AU79" i="1"/>
  <c r="AQ79" i="1"/>
  <c r="AG79" i="1"/>
  <c r="AV79" i="1"/>
  <c r="AR79" i="1"/>
  <c r="AN79" i="1"/>
  <c r="AJ79" i="1"/>
  <c r="AF79" i="1"/>
  <c r="AT79" i="1"/>
  <c r="AL79" i="1"/>
  <c r="AX79" i="1"/>
  <c r="AP79" i="1"/>
  <c r="AH79" i="1"/>
  <c r="AW69" i="1"/>
  <c r="AU69" i="1"/>
  <c r="AS69" i="1"/>
  <c r="AS73" i="1" s="1"/>
  <c r="AQ69" i="1"/>
  <c r="AG69" i="1"/>
  <c r="AV69" i="1"/>
  <c r="AR69" i="1"/>
  <c r="AN69" i="1"/>
  <c r="AJ69" i="1"/>
  <c r="AF69" i="1"/>
  <c r="AX69" i="1"/>
  <c r="AT69" i="1"/>
  <c r="AP69" i="1"/>
  <c r="AL69" i="1"/>
  <c r="AH69" i="1"/>
  <c r="Z100" i="1"/>
  <c r="F100" i="1" s="1"/>
  <c r="F91" i="1"/>
  <c r="I91" i="1" s="1"/>
  <c r="R92" i="1"/>
  <c r="AA83" i="1"/>
  <c r="AA86" i="1"/>
  <c r="B86" i="1"/>
  <c r="R95" i="1"/>
  <c r="R98" i="1"/>
  <c r="AA89" i="1"/>
  <c r="R97" i="1"/>
  <c r="AA88" i="1"/>
  <c r="AR70" i="1"/>
  <c r="AS70" i="1"/>
  <c r="AX80" i="1"/>
  <c r="AV80" i="1"/>
  <c r="AT80" i="1"/>
  <c r="AR80" i="1"/>
  <c r="AP80" i="1"/>
  <c r="AN80" i="1"/>
  <c r="AL80" i="1"/>
  <c r="AJ80" i="1"/>
  <c r="AH80" i="1"/>
  <c r="AF80" i="1"/>
  <c r="AU80" i="1"/>
  <c r="AQ80" i="1"/>
  <c r="AW80" i="1"/>
  <c r="AG80" i="1"/>
  <c r="AS80" i="1"/>
  <c r="AA82" i="1"/>
  <c r="R91" i="1"/>
  <c r="X103" i="1"/>
  <c r="E103" i="1" s="1"/>
  <c r="E94" i="1"/>
  <c r="AW81" i="1"/>
  <c r="AU81" i="1"/>
  <c r="AQ81" i="1"/>
  <c r="AG81" i="1"/>
  <c r="AV81" i="1"/>
  <c r="AR81" i="1"/>
  <c r="AN81" i="1"/>
  <c r="AJ81" i="1"/>
  <c r="AF81" i="1"/>
  <c r="AX81" i="1"/>
  <c r="AP81" i="1"/>
  <c r="AH81" i="1"/>
  <c r="AT81" i="1"/>
  <c r="AL81" i="1"/>
  <c r="Z97" i="1"/>
  <c r="F97" i="1" s="1"/>
  <c r="I97" i="1" s="1"/>
  <c r="F88" i="1"/>
  <c r="I88" i="1" s="1"/>
  <c r="R87" i="1"/>
  <c r="AA78" i="1"/>
  <c r="B78" i="1"/>
  <c r="Z102" i="1"/>
  <c r="F102" i="1" s="1"/>
  <c r="F93" i="1"/>
  <c r="F78" i="1"/>
  <c r="Z87" i="1"/>
  <c r="F86" i="1"/>
  <c r="Z95" i="1"/>
  <c r="F95" i="1" s="1"/>
  <c r="I95" i="1" s="1"/>
  <c r="I74" i="1"/>
  <c r="E93" i="1"/>
  <c r="I93" i="1" s="1"/>
  <c r="X102" i="1"/>
  <c r="E102" i="1" s="1"/>
  <c r="I77" i="1"/>
  <c r="T96" i="1"/>
  <c r="C96" i="1" s="1"/>
  <c r="C87" i="1"/>
  <c r="X101" i="1"/>
  <c r="E101" i="1" s="1"/>
  <c r="E92" i="1"/>
  <c r="Z98" i="1"/>
  <c r="F98" i="1" s="1"/>
  <c r="I98" i="1" s="1"/>
  <c r="F89" i="1"/>
  <c r="I89" i="1" s="1"/>
  <c r="AJ70" i="1" l="1"/>
  <c r="AK70" i="1" s="1"/>
  <c r="AK71" i="1"/>
  <c r="AK75" i="1" s="1"/>
  <c r="AK79" i="1" s="1"/>
  <c r="AO61" i="1"/>
  <c r="AO65" i="1" s="1"/>
  <c r="AO69" i="1" s="1"/>
  <c r="AO73" i="1" s="1"/>
  <c r="AI71" i="1"/>
  <c r="AI75" i="1" s="1"/>
  <c r="AU70" i="1"/>
  <c r="AF70" i="1"/>
  <c r="AN70" i="1"/>
  <c r="AO70" i="1" s="1"/>
  <c r="AV70" i="1"/>
  <c r="AK69" i="1"/>
  <c r="AK73" i="1" s="1"/>
  <c r="AM69" i="1"/>
  <c r="AM73" i="1" s="1"/>
  <c r="AK80" i="1"/>
  <c r="AI69" i="1"/>
  <c r="AI73" i="1" s="1"/>
  <c r="AI80" i="1"/>
  <c r="AO80" i="1"/>
  <c r="AI79" i="1"/>
  <c r="AM80" i="1"/>
  <c r="AO71" i="1"/>
  <c r="AO75" i="1" s="1"/>
  <c r="AO79" i="1" s="1"/>
  <c r="AQ70" i="1"/>
  <c r="AG70" i="1"/>
  <c r="AW70" i="1"/>
  <c r="AH70" i="1"/>
  <c r="AI70" i="1" s="1"/>
  <c r="AL70" i="1"/>
  <c r="AM70" i="1" s="1"/>
  <c r="AP70" i="1"/>
  <c r="AT70" i="1"/>
  <c r="AA97" i="1"/>
  <c r="AM79" i="1"/>
  <c r="AW93" i="1"/>
  <c r="AU93" i="1"/>
  <c r="AQ93" i="1"/>
  <c r="AG93" i="1"/>
  <c r="AX93" i="1"/>
  <c r="AT93" i="1"/>
  <c r="AP93" i="1"/>
  <c r="AL93" i="1"/>
  <c r="AH93" i="1"/>
  <c r="AV93" i="1"/>
  <c r="AN93" i="1"/>
  <c r="AF93" i="1"/>
  <c r="AJ93" i="1"/>
  <c r="AR93" i="1"/>
  <c r="AX91" i="1"/>
  <c r="AV91" i="1"/>
  <c r="AT91" i="1"/>
  <c r="AR91" i="1"/>
  <c r="AP91" i="1"/>
  <c r="AN91" i="1"/>
  <c r="AL91" i="1"/>
  <c r="AJ91" i="1"/>
  <c r="AH91" i="1"/>
  <c r="AF91" i="1"/>
  <c r="AU91" i="1"/>
  <c r="AQ91" i="1"/>
  <c r="AW91" i="1"/>
  <c r="AG91" i="1"/>
  <c r="AW98" i="1"/>
  <c r="AU98" i="1"/>
  <c r="AQ98" i="1"/>
  <c r="AX98" i="1"/>
  <c r="AT98" i="1"/>
  <c r="AP98" i="1"/>
  <c r="AN98" i="1"/>
  <c r="AL98" i="1"/>
  <c r="AJ98" i="1"/>
  <c r="AH98" i="1"/>
  <c r="AF98" i="1"/>
  <c r="AV98" i="1"/>
  <c r="AG98" i="1"/>
  <c r="AR98" i="1"/>
  <c r="AW74" i="1"/>
  <c r="AU74" i="1"/>
  <c r="AS74" i="1"/>
  <c r="AQ74" i="1"/>
  <c r="AG74" i="1"/>
  <c r="AV74" i="1"/>
  <c r="AR74" i="1"/>
  <c r="AN74" i="1"/>
  <c r="AJ74" i="1"/>
  <c r="AF74" i="1"/>
  <c r="AT74" i="1"/>
  <c r="AL74" i="1"/>
  <c r="AX74" i="1"/>
  <c r="AP74" i="1"/>
  <c r="AH74" i="1"/>
  <c r="AX88" i="1"/>
  <c r="AV88" i="1"/>
  <c r="AT88" i="1"/>
  <c r="AR88" i="1"/>
  <c r="AP88" i="1"/>
  <c r="AN88" i="1"/>
  <c r="AL88" i="1"/>
  <c r="AJ88" i="1"/>
  <c r="AH88" i="1"/>
  <c r="AF88" i="1"/>
  <c r="AU88" i="1"/>
  <c r="AQ88" i="1"/>
  <c r="AW88" i="1"/>
  <c r="AG88" i="1"/>
  <c r="AA98" i="1"/>
  <c r="I86" i="1"/>
  <c r="R102" i="1"/>
  <c r="AA93" i="1"/>
  <c r="X96" i="1"/>
  <c r="E96" i="1" s="1"/>
  <c r="E87" i="1"/>
  <c r="Z101" i="1"/>
  <c r="F101" i="1" s="1"/>
  <c r="F92" i="1"/>
  <c r="AW83" i="1"/>
  <c r="AU83" i="1"/>
  <c r="AS83" i="1"/>
  <c r="AQ83" i="1"/>
  <c r="AG83" i="1"/>
  <c r="AV83" i="1"/>
  <c r="AR83" i="1"/>
  <c r="AN83" i="1"/>
  <c r="AJ83" i="1"/>
  <c r="AF83" i="1"/>
  <c r="AT83" i="1"/>
  <c r="AL83" i="1"/>
  <c r="AX83" i="1"/>
  <c r="AP83" i="1"/>
  <c r="AH83" i="1"/>
  <c r="AI83" i="1" s="1"/>
  <c r="AX89" i="1"/>
  <c r="AV89" i="1"/>
  <c r="AT89" i="1"/>
  <c r="AR89" i="1"/>
  <c r="AP89" i="1"/>
  <c r="AN89" i="1"/>
  <c r="AL89" i="1"/>
  <c r="AJ89" i="1"/>
  <c r="AH89" i="1"/>
  <c r="AF89" i="1"/>
  <c r="AW89" i="1"/>
  <c r="AG89" i="1"/>
  <c r="AU89" i="1"/>
  <c r="AQ89" i="1"/>
  <c r="AX77" i="1"/>
  <c r="AV77" i="1"/>
  <c r="AT77" i="1"/>
  <c r="AR77" i="1"/>
  <c r="AP77" i="1"/>
  <c r="AN77" i="1"/>
  <c r="AL77" i="1"/>
  <c r="AJ77" i="1"/>
  <c r="AK77" i="1" s="1"/>
  <c r="AK81" i="1" s="1"/>
  <c r="AK85" i="1" s="1"/>
  <c r="AK89" i="1" s="1"/>
  <c r="AK93" i="1" s="1"/>
  <c r="AH77" i="1"/>
  <c r="AF77" i="1"/>
  <c r="AW77" i="1"/>
  <c r="AS77" i="1"/>
  <c r="AS81" i="1" s="1"/>
  <c r="AS85" i="1" s="1"/>
  <c r="AS89" i="1" s="1"/>
  <c r="AS93" i="1" s="1"/>
  <c r="AS97" i="1" s="1"/>
  <c r="AG77" i="1"/>
  <c r="AQ77" i="1"/>
  <c r="AU77" i="1"/>
  <c r="AX95" i="1"/>
  <c r="AV95" i="1"/>
  <c r="AT95" i="1"/>
  <c r="AR95" i="1"/>
  <c r="AP95" i="1"/>
  <c r="AN95" i="1"/>
  <c r="AL95" i="1"/>
  <c r="AJ95" i="1"/>
  <c r="AH95" i="1"/>
  <c r="AF95" i="1"/>
  <c r="AU95" i="1"/>
  <c r="AQ95" i="1"/>
  <c r="AW95" i="1"/>
  <c r="AG95" i="1"/>
  <c r="Z96" i="1"/>
  <c r="F96" i="1" s="1"/>
  <c r="F87" i="1"/>
  <c r="I87" i="1" s="1"/>
  <c r="I78" i="1"/>
  <c r="AA87" i="1"/>
  <c r="R96" i="1"/>
  <c r="AW97" i="1"/>
  <c r="AU97" i="1"/>
  <c r="AQ97" i="1"/>
  <c r="AG97" i="1"/>
  <c r="AV97" i="1"/>
  <c r="AR97" i="1"/>
  <c r="AN97" i="1"/>
  <c r="AJ97" i="1"/>
  <c r="AF97" i="1"/>
  <c r="AX97" i="1"/>
  <c r="AP97" i="1"/>
  <c r="AH97" i="1"/>
  <c r="AL97" i="1"/>
  <c r="AT97" i="1"/>
  <c r="R100" i="1"/>
  <c r="AA91" i="1"/>
  <c r="AA95" i="1"/>
  <c r="R101" i="1"/>
  <c r="B92" i="1"/>
  <c r="I92" i="1" s="1"/>
  <c r="AA92" i="1"/>
  <c r="AW84" i="1"/>
  <c r="AU84" i="1"/>
  <c r="AS84" i="1"/>
  <c r="AS88" i="1" s="1"/>
  <c r="AQ84" i="1"/>
  <c r="AG84" i="1"/>
  <c r="AV84" i="1"/>
  <c r="AR84" i="1"/>
  <c r="AN84" i="1"/>
  <c r="AO84" i="1" s="1"/>
  <c r="AO88" i="1" s="1"/>
  <c r="AJ84" i="1"/>
  <c r="AF84" i="1"/>
  <c r="AT84" i="1"/>
  <c r="AL84" i="1"/>
  <c r="AX84" i="1"/>
  <c r="AP84" i="1"/>
  <c r="AH84" i="1"/>
  <c r="B99" i="1"/>
  <c r="I99" i="1" s="1"/>
  <c r="AA99" i="1"/>
  <c r="R103" i="1"/>
  <c r="B94" i="1"/>
  <c r="I94" i="1" s="1"/>
  <c r="AA94" i="1"/>
  <c r="AO77" i="1" l="1"/>
  <c r="AO81" i="1" s="1"/>
  <c r="AO85" i="1" s="1"/>
  <c r="AO89" i="1" s="1"/>
  <c r="AO93" i="1" s="1"/>
  <c r="AO97" i="1" s="1"/>
  <c r="AO74" i="1"/>
  <c r="AM74" i="1"/>
  <c r="AK74" i="1"/>
  <c r="AM83" i="1"/>
  <c r="AK83" i="1"/>
  <c r="AI84" i="1"/>
  <c r="AI88" i="1" s="1"/>
  <c r="AK84" i="1"/>
  <c r="AK88" i="1" s="1"/>
  <c r="AI77" i="1"/>
  <c r="AI81" i="1" s="1"/>
  <c r="AI85" i="1" s="1"/>
  <c r="AI89" i="1" s="1"/>
  <c r="AI93" i="1" s="1"/>
  <c r="AI97" i="1" s="1"/>
  <c r="AM77" i="1"/>
  <c r="AM81" i="1" s="1"/>
  <c r="AM85" i="1" s="1"/>
  <c r="AM89" i="1" s="1"/>
  <c r="AM93" i="1" s="1"/>
  <c r="AM97" i="1" s="1"/>
  <c r="AM84" i="1"/>
  <c r="AM88" i="1" s="1"/>
  <c r="AO83" i="1"/>
  <c r="AI74" i="1"/>
  <c r="AK97" i="1"/>
  <c r="AX87" i="1"/>
  <c r="AV87" i="1"/>
  <c r="AT87" i="1"/>
  <c r="AR87" i="1"/>
  <c r="AP87" i="1"/>
  <c r="AN87" i="1"/>
  <c r="AL87" i="1"/>
  <c r="AJ87" i="1"/>
  <c r="AH87" i="1"/>
  <c r="AI87" i="1" s="1"/>
  <c r="AI91" i="1" s="1"/>
  <c r="AI95" i="1" s="1"/>
  <c r="AF87" i="1"/>
  <c r="AW87" i="1"/>
  <c r="AS87" i="1"/>
  <c r="AS91" i="1" s="1"/>
  <c r="AS95" i="1" s="1"/>
  <c r="AS99" i="1" s="1"/>
  <c r="AG87" i="1"/>
  <c r="AQ87" i="1"/>
  <c r="AU87" i="1"/>
  <c r="AA103" i="1"/>
  <c r="B103" i="1"/>
  <c r="I103" i="1" s="1"/>
  <c r="AW99" i="1"/>
  <c r="AU99" i="1"/>
  <c r="AQ99" i="1"/>
  <c r="AG99" i="1"/>
  <c r="AX99" i="1"/>
  <c r="AT99" i="1"/>
  <c r="AP99" i="1"/>
  <c r="AL99" i="1"/>
  <c r="AH99" i="1"/>
  <c r="AV99" i="1"/>
  <c r="AN99" i="1"/>
  <c r="AF99" i="1"/>
  <c r="AR99" i="1"/>
  <c r="AJ99" i="1"/>
  <c r="B101" i="1"/>
  <c r="I101" i="1" s="1"/>
  <c r="AA101" i="1"/>
  <c r="B102" i="1"/>
  <c r="I102" i="1" s="1"/>
  <c r="AA102" i="1"/>
  <c r="AW94" i="1"/>
  <c r="AU94" i="1"/>
  <c r="AQ94" i="1"/>
  <c r="AG94" i="1"/>
  <c r="AX94" i="1"/>
  <c r="AT94" i="1"/>
  <c r="AP94" i="1"/>
  <c r="AL94" i="1"/>
  <c r="AH94" i="1"/>
  <c r="AV94" i="1"/>
  <c r="AN94" i="1"/>
  <c r="AF94" i="1"/>
  <c r="AJ94" i="1"/>
  <c r="AR94" i="1"/>
  <c r="AW92" i="1"/>
  <c r="AU92" i="1"/>
  <c r="AS92" i="1"/>
  <c r="AQ92" i="1"/>
  <c r="AG92" i="1"/>
  <c r="AV92" i="1"/>
  <c r="AR92" i="1"/>
  <c r="AN92" i="1"/>
  <c r="AO92" i="1" s="1"/>
  <c r="AJ92" i="1"/>
  <c r="AK92" i="1" s="1"/>
  <c r="AF92" i="1"/>
  <c r="AT92" i="1"/>
  <c r="AL92" i="1"/>
  <c r="AX92" i="1"/>
  <c r="AH92" i="1"/>
  <c r="AP92" i="1"/>
  <c r="B100" i="1"/>
  <c r="I100" i="1" s="1"/>
  <c r="AA100" i="1"/>
  <c r="AA96" i="1"/>
  <c r="B96" i="1"/>
  <c r="I96" i="1" s="1"/>
  <c r="AW78" i="1"/>
  <c r="AU78" i="1"/>
  <c r="AS78" i="1"/>
  <c r="AS82" i="1" s="1"/>
  <c r="AS86" i="1" s="1"/>
  <c r="AS90" i="1" s="1"/>
  <c r="AS94" i="1" s="1"/>
  <c r="AS98" i="1" s="1"/>
  <c r="AQ78" i="1"/>
  <c r="AG78" i="1"/>
  <c r="AX78" i="1"/>
  <c r="AT78" i="1"/>
  <c r="AP78" i="1"/>
  <c r="AL78" i="1"/>
  <c r="AH78" i="1"/>
  <c r="AR78" i="1"/>
  <c r="AJ78" i="1"/>
  <c r="AV78" i="1"/>
  <c r="AN78" i="1"/>
  <c r="AF78" i="1"/>
  <c r="AX86" i="1"/>
  <c r="AV86" i="1"/>
  <c r="AT86" i="1"/>
  <c r="AR86" i="1"/>
  <c r="AP86" i="1"/>
  <c r="AN86" i="1"/>
  <c r="AL86" i="1"/>
  <c r="AJ86" i="1"/>
  <c r="AH86" i="1"/>
  <c r="AF86" i="1"/>
  <c r="AU86" i="1"/>
  <c r="AQ86" i="1"/>
  <c r="AW86" i="1"/>
  <c r="AG86" i="1"/>
  <c r="AM78" i="1" l="1"/>
  <c r="AM82" i="1" s="1"/>
  <c r="AM87" i="1"/>
  <c r="AM91" i="1" s="1"/>
  <c r="AM95" i="1" s="1"/>
  <c r="AO78" i="1"/>
  <c r="AO82" i="1" s="1"/>
  <c r="AO86" i="1" s="1"/>
  <c r="AO90" i="1" s="1"/>
  <c r="AO94" i="1" s="1"/>
  <c r="AO98" i="1" s="1"/>
  <c r="AK78" i="1"/>
  <c r="AK82" i="1" s="1"/>
  <c r="AK86" i="1" s="1"/>
  <c r="AK90" i="1" s="1"/>
  <c r="AK94" i="1" s="1"/>
  <c r="AK98" i="1" s="1"/>
  <c r="AI78" i="1"/>
  <c r="AI82" i="1" s="1"/>
  <c r="AI86" i="1" s="1"/>
  <c r="AI90" i="1" s="1"/>
  <c r="AI94" i="1" s="1"/>
  <c r="AI98" i="1" s="1"/>
  <c r="AK87" i="1"/>
  <c r="AK91" i="1" s="1"/>
  <c r="AK95" i="1" s="1"/>
  <c r="AK99" i="1" s="1"/>
  <c r="AI92" i="1"/>
  <c r="AM92" i="1"/>
  <c r="AI99" i="1"/>
  <c r="AO87" i="1"/>
  <c r="AO91" i="1" s="1"/>
  <c r="AO95" i="1" s="1"/>
  <c r="AO99" i="1" s="1"/>
  <c r="AM86" i="1"/>
  <c r="AM90" i="1" s="1"/>
  <c r="AM94" i="1" s="1"/>
  <c r="AM98" i="1" s="1"/>
  <c r="AM99" i="1"/>
  <c r="AX96" i="1"/>
  <c r="AV96" i="1"/>
  <c r="AT96" i="1"/>
  <c r="AR96" i="1"/>
  <c r="AP96" i="1"/>
  <c r="AN96" i="1"/>
  <c r="AO96" i="1" s="1"/>
  <c r="AL96" i="1"/>
  <c r="AJ96" i="1"/>
  <c r="AK96" i="1" s="1"/>
  <c r="AH96" i="1"/>
  <c r="AF96" i="1"/>
  <c r="AU96" i="1"/>
  <c r="AQ96" i="1"/>
  <c r="AM96" i="1"/>
  <c r="AW96" i="1"/>
  <c r="AG96" i="1"/>
  <c r="AS96" i="1"/>
  <c r="AS100" i="1" s="1"/>
  <c r="AW100" i="1"/>
  <c r="AU100" i="1"/>
  <c r="AQ100" i="1"/>
  <c r="AG100" i="1"/>
  <c r="AX100" i="1"/>
  <c r="AT100" i="1"/>
  <c r="AP100" i="1"/>
  <c r="AL100" i="1"/>
  <c r="AH100" i="1"/>
  <c r="AV100" i="1"/>
  <c r="AN100" i="1"/>
  <c r="AF100" i="1"/>
  <c r="AR100" i="1"/>
  <c r="AJ100" i="1"/>
  <c r="AW102" i="1"/>
  <c r="AU102" i="1"/>
  <c r="AS102" i="1"/>
  <c r="AQ102" i="1"/>
  <c r="AG102" i="1"/>
  <c r="AX102" i="1"/>
  <c r="AT102" i="1"/>
  <c r="AP102" i="1"/>
  <c r="AL102" i="1"/>
  <c r="AH102" i="1"/>
  <c r="AV102" i="1"/>
  <c r="AN102" i="1"/>
  <c r="AF102" i="1"/>
  <c r="AR102" i="1"/>
  <c r="AJ102" i="1"/>
  <c r="AW101" i="1"/>
  <c r="AU101" i="1"/>
  <c r="AS101" i="1"/>
  <c r="AQ101" i="1"/>
  <c r="AG101" i="1"/>
  <c r="AX101" i="1"/>
  <c r="AT101" i="1"/>
  <c r="AP101" i="1"/>
  <c r="AL101" i="1"/>
  <c r="AM101" i="1" s="1"/>
  <c r="AH101" i="1"/>
  <c r="AI101" i="1" s="1"/>
  <c r="AV101" i="1"/>
  <c r="AN101" i="1"/>
  <c r="AO101" i="1" s="1"/>
  <c r="AF101" i="1"/>
  <c r="AR101" i="1"/>
  <c r="AJ101" i="1"/>
  <c r="AK101" i="1" s="1"/>
  <c r="AX103" i="1"/>
  <c r="AV103" i="1"/>
  <c r="AT103" i="1"/>
  <c r="AR103" i="1"/>
  <c r="AP103" i="1"/>
  <c r="AN103" i="1"/>
  <c r="AL103" i="1"/>
  <c r="AJ103" i="1"/>
  <c r="AH103" i="1"/>
  <c r="AF103" i="1"/>
  <c r="AW103" i="1"/>
  <c r="AS103" i="1"/>
  <c r="AG103" i="1"/>
  <c r="AU103" i="1"/>
  <c r="AQ103" i="1"/>
  <c r="AO102" i="1" l="1"/>
  <c r="AI102" i="1"/>
  <c r="AK102" i="1"/>
  <c r="AM102" i="1"/>
  <c r="AI96" i="1"/>
  <c r="AK103" i="1"/>
  <c r="AM103" i="1"/>
  <c r="AO100" i="1"/>
  <c r="AI103" i="1"/>
  <c r="AK100" i="1"/>
  <c r="AO103" i="1"/>
  <c r="AM100" i="1"/>
  <c r="AI100" i="1"/>
</calcChain>
</file>

<file path=xl/sharedStrings.xml><?xml version="1.0" encoding="utf-8"?>
<sst xmlns="http://schemas.openxmlformats.org/spreadsheetml/2006/main" count="150" uniqueCount="148">
  <si>
    <t>Bodovna rang-lista radnika za obavljanje drugih poslova u ustanovi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</si>
  <si>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</si>
  <si>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</si>
  <si>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</si>
  <si>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</si>
  <si>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</si>
  <si>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</si>
  <si>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</si>
  <si>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</si>
  <si>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</si>
  <si>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</si>
  <si>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</si>
  <si>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</si>
  <si>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0-9</t>
  </si>
  <si>
    <t>0-36</t>
  </si>
  <si>
    <t>0-6</t>
  </si>
  <si>
    <t>Ustanova: JU OŠ "MEHMEDALIJA MAK DIZDAR"            Radno mjesto: A) a ) 3 SPREMAČICA</t>
  </si>
  <si>
    <t>X-VII</t>
  </si>
  <si>
    <t>VI-III</t>
  </si>
  <si>
    <t>II i I</t>
  </si>
  <si>
    <t>Prezime i ime kandidata</t>
  </si>
  <si>
    <t>Radni staž/radno iskustvo</t>
  </si>
  <si>
    <t>Vrijeme provedeno na evidenciji službe za zapošljavanje</t>
  </si>
  <si>
    <t>Dopunska prava boraca-branitelja BiH i članova njihovih porodica</t>
  </si>
  <si>
    <t>Ukupni broj bodova</t>
  </si>
  <si>
    <t>Rang</t>
  </si>
  <si>
    <t xml:space="preserve">(1) a) </t>
  </si>
  <si>
    <t>(1) b)</t>
  </si>
  <si>
    <t xml:space="preserve">(1) c) </t>
  </si>
  <si>
    <t>(1) d)</t>
  </si>
  <si>
    <t>6.</t>
  </si>
  <si>
    <t>Zbir max 30 osim (1) d)</t>
  </si>
  <si>
    <t>biro</t>
  </si>
  <si>
    <t>Član 9.</t>
  </si>
  <si>
    <t>Član 10.</t>
  </si>
  <si>
    <t>Član 14.</t>
  </si>
  <si>
    <t>na</t>
  </si>
  <si>
    <t>pored</t>
  </si>
  <si>
    <t>izvan</t>
  </si>
  <si>
    <t>dod u</t>
  </si>
  <si>
    <t>prip</t>
  </si>
  <si>
    <t>max</t>
  </si>
  <si>
    <t>dop</t>
  </si>
  <si>
    <t>stav (5)</t>
  </si>
  <si>
    <t>stav (6)</t>
  </si>
  <si>
    <t>prav</t>
  </si>
  <si>
    <t>a)</t>
  </si>
  <si>
    <t>b)</t>
  </si>
  <si>
    <t>c)</t>
  </si>
  <si>
    <t>d)</t>
  </si>
  <si>
    <t>bor</t>
  </si>
  <si>
    <t>Mulagić Elmedina</t>
  </si>
  <si>
    <t>Hadžić Nevresa</t>
  </si>
  <si>
    <t>Šito Ramiza</t>
  </si>
  <si>
    <t>Baždar Azra</t>
  </si>
  <si>
    <t>Bubregović Zirada</t>
  </si>
  <si>
    <t xml:space="preserve">Šabanović Mediha </t>
  </si>
  <si>
    <t>Šesto Hanifa</t>
  </si>
  <si>
    <t>Hukić Sabaheta</t>
  </si>
  <si>
    <t>Cvrk Hajrija</t>
  </si>
  <si>
    <t>Kazić Nezira</t>
  </si>
  <si>
    <t>Cerić Dženita</t>
  </si>
  <si>
    <t>Đulović Azra</t>
  </si>
  <si>
    <t>Hukić Ajkuna</t>
  </si>
  <si>
    <t>Spahić Ismeta</t>
  </si>
  <si>
    <t>Hasković Sabaheta</t>
  </si>
  <si>
    <t>Muratović Sanela</t>
  </si>
  <si>
    <t>Nazdrajić Samra</t>
  </si>
  <si>
    <t>Redžović Safija</t>
  </si>
  <si>
    <t>Šušić Mesuda</t>
  </si>
  <si>
    <t>Memić Almira</t>
  </si>
  <si>
    <t>Suljević Aida</t>
  </si>
  <si>
    <t>Turulja Amela</t>
  </si>
  <si>
    <t>Hadžavdija Alena</t>
  </si>
  <si>
    <t>Šurković Zdenka</t>
  </si>
  <si>
    <t>Kasapović Vildana</t>
  </si>
  <si>
    <t>Beča Suvada</t>
  </si>
  <si>
    <t>Ličina Šerifa</t>
  </si>
  <si>
    <t>Tutundžić Armina</t>
  </si>
  <si>
    <t>Tahirović Amela</t>
  </si>
  <si>
    <t>Halilović Amela</t>
  </si>
  <si>
    <t>Karić Hajra</t>
  </si>
  <si>
    <t>Mostarlić Enisa</t>
  </si>
  <si>
    <t>Borišić Smaila</t>
  </si>
  <si>
    <t>Karić Jasna</t>
  </si>
  <si>
    <t>Hrvat Senada</t>
  </si>
  <si>
    <t>Jažić Jasmina</t>
  </si>
  <si>
    <t>Zatega Safeta</t>
  </si>
  <si>
    <t>Klačar Elvedina</t>
  </si>
  <si>
    <t>Bublin Tima</t>
  </si>
  <si>
    <t>Sijamić Mirela</t>
  </si>
  <si>
    <t>Muharemović Zekija</t>
  </si>
  <si>
    <t>Rožajac Elvira</t>
  </si>
  <si>
    <t>Prašović Nizama</t>
  </si>
  <si>
    <t>Bogućanin Remka</t>
  </si>
  <si>
    <t>Zuko Senada</t>
  </si>
  <si>
    <t>Kovač Selmani Samira</t>
  </si>
  <si>
    <t>Ćatović Hatidža</t>
  </si>
  <si>
    <t>Ljuca Emira</t>
  </si>
  <si>
    <t>Đelilović Mina</t>
  </si>
  <si>
    <t>Polovina Samira</t>
  </si>
  <si>
    <t>Osmanović Zuhra</t>
  </si>
  <si>
    <t>Banda Mersida</t>
  </si>
  <si>
    <t>Fejzić Nurfeta</t>
  </si>
  <si>
    <t>Zejnilović Rasima</t>
  </si>
  <si>
    <t>Bibić Ifeta</t>
  </si>
  <si>
    <t>Mrkaljević Nevzeta</t>
  </si>
  <si>
    <t>Divjan Elvedina</t>
  </si>
  <si>
    <t>Vrućak Selma</t>
  </si>
  <si>
    <t>Podbićanin Alisa</t>
  </si>
  <si>
    <t>Radonja Sajma</t>
  </si>
  <si>
    <t>Ćosić Selma</t>
  </si>
  <si>
    <t>Šetkić Elvira</t>
  </si>
  <si>
    <t>Čeljo Sanida</t>
  </si>
  <si>
    <t>Omeragić Samija</t>
  </si>
  <si>
    <t>Baždar Ramija</t>
  </si>
  <si>
    <t>Agović Mahira</t>
  </si>
  <si>
    <t>Omerović Amela</t>
  </si>
  <si>
    <t>Velić Armina</t>
  </si>
  <si>
    <t>Bjelonja Elvedina</t>
  </si>
  <si>
    <t>Tabaković Sanela</t>
  </si>
  <si>
    <t>Zejnilović Mirzeta</t>
  </si>
  <si>
    <t>Kapo Amela</t>
  </si>
  <si>
    <t>Brkić Samra</t>
  </si>
  <si>
    <t>Efendić Azemina</t>
  </si>
  <si>
    <t>Alihodžić Elvira</t>
  </si>
  <si>
    <t>Sadiković Mersiha</t>
  </si>
  <si>
    <t>Ljuša Zulić Arabina</t>
  </si>
  <si>
    <t>Solak Edina</t>
  </si>
  <si>
    <t>Vatreš Mina</t>
  </si>
  <si>
    <t>Balihodžić Rusmira</t>
  </si>
  <si>
    <t>Mušanović Azra</t>
  </si>
  <si>
    <t>Klačar Aldijana</t>
  </si>
  <si>
    <t>Baručija Mevlida</t>
  </si>
  <si>
    <t>Šopović Enisa</t>
  </si>
  <si>
    <t>Agić Sifa</t>
  </si>
  <si>
    <t>Potur Arifa</t>
  </si>
  <si>
    <t>Habul Đula</t>
  </si>
  <si>
    <t>Variz Ramiza</t>
  </si>
  <si>
    <t>Salić Selma</t>
  </si>
  <si>
    <t>Hodžić Mejra</t>
  </si>
  <si>
    <t>Batuša Lejla</t>
  </si>
  <si>
    <t>Bakal Alma</t>
  </si>
  <si>
    <t>Banda Ramija</t>
  </si>
  <si>
    <t>Šačić Jasminka</t>
  </si>
  <si>
    <t>Napomena: Kandidati čije prijave nisu uzete u razmatranje zbog nepotpune dokumentacije su: Vranešić Sabina, Bešlić Merima, Hadžiavdić Belma, Šačić Mirsada , Demšulov Suvada, Cibra Nermina, Hido Amira, Pršeš Šaha, Komarica Anela i Džananović Enisa, Subašić Nihada,  Spahić Jasminka, Ivković Gordana a zbog neblagovremene prijave na konkurs: Bičo Sanela</t>
  </si>
  <si>
    <t>Predsjednik Komisije: Aljić Sabina član Komisije: Jahić Larisa član Komisije Bašić-Šarac Meliha</t>
  </si>
  <si>
    <t>Rahman Hajrija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</si>
</sst>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</font>
    <font>
      <b/>
      <sz val="12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2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 textRotation="180"/>
    </xf>
    <xf numFmtId="0" fontId="4" fillId="0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5" fillId="11" borderId="0" xfId="0" applyFont="1" applyFill="1" applyBorder="1" applyAlignment="1">
      <alignment horizontal="center" vertical="top" wrapText="1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17" fontId="5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wrapText="1"/>
    </xf>
    <xf numFmtId="0" fontId="15" fillId="4" borderId="0" xfId="0" applyFont="1" applyFill="1" applyAlignment="1">
      <alignment horizontal="center" vertical="center" wrapText="1"/>
    </xf>
    <xf numFmtId="0" fontId="15" fillId="17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164" fontId="5" fillId="5" borderId="0" xfId="0" applyNumberFormat="1" applyFont="1" applyFill="1" applyBorder="1" applyAlignment="1">
      <alignment horizontal="center" vertical="center" wrapText="1"/>
    </xf>
    <xf numFmtId="164" fontId="5" fillId="6" borderId="0" xfId="0" applyNumberFormat="1" applyFont="1" applyFill="1" applyBorder="1" applyAlignment="1">
      <alignment horizontal="center" vertical="center" wrapText="1"/>
    </xf>
    <xf numFmtId="164" fontId="5" fillId="7" borderId="0" xfId="0" applyNumberFormat="1" applyFont="1" applyFill="1" applyBorder="1" applyAlignment="1">
      <alignment horizontal="center" vertical="center" wrapText="1"/>
    </xf>
    <xf numFmtId="164" fontId="5" fillId="8" borderId="0" xfId="0" applyNumberFormat="1" applyFont="1" applyFill="1" applyBorder="1" applyAlignment="1">
      <alignment horizontal="center" vertical="center" wrapText="1"/>
    </xf>
    <xf numFmtId="164" fontId="5" fillId="11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5" fillId="17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0" fontId="16" fillId="2" borderId="0" xfId="0" applyFont="1" applyFill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2" fontId="15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2" fontId="15" fillId="4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2" fontId="18" fillId="2" borderId="0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/>
    </xf>
    <xf numFmtId="0" fontId="20" fillId="2" borderId="1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right" vertical="center"/>
    </xf>
    <xf numFmtId="2" fontId="22" fillId="3" borderId="0" xfId="0" applyNumberFormat="1" applyFont="1" applyFill="1" applyAlignment="1">
      <alignment horizontal="right" vertical="center"/>
    </xf>
    <xf numFmtId="2" fontId="23" fillId="3" borderId="0" xfId="0" applyNumberFormat="1" applyFont="1" applyFill="1" applyAlignment="1">
      <alignment horizontal="right" vertical="center"/>
    </xf>
    <xf numFmtId="2" fontId="14" fillId="3" borderId="0" xfId="0" applyNumberFormat="1" applyFont="1" applyFill="1" applyAlignment="1">
      <alignment horizontal="right" vertical="center"/>
    </xf>
    <xf numFmtId="2" fontId="14" fillId="4" borderId="0" xfId="0" applyNumberFormat="1" applyFont="1" applyFill="1" applyAlignment="1">
      <alignment horizontal="right" vertical="center"/>
    </xf>
    <xf numFmtId="2" fontId="24" fillId="17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2" fontId="6" fillId="5" borderId="0" xfId="0" applyNumberFormat="1" applyFont="1" applyFill="1" applyBorder="1" applyAlignment="1">
      <alignment horizontal="center" vertical="center"/>
    </xf>
    <xf numFmtId="2" fontId="6" fillId="5" borderId="0" xfId="1" applyNumberFormat="1" applyFont="1" applyFill="1" applyBorder="1" applyAlignment="1">
      <alignment horizontal="center" vertical="center"/>
    </xf>
    <xf numFmtId="2" fontId="6" fillId="6" borderId="0" xfId="0" applyNumberFormat="1" applyFont="1" applyFill="1" applyBorder="1" applyAlignment="1">
      <alignment horizontal="center" vertical="center"/>
    </xf>
    <xf numFmtId="2" fontId="6" fillId="6" borderId="0" xfId="1" applyNumberFormat="1" applyFont="1" applyFill="1" applyBorder="1" applyAlignment="1">
      <alignment horizontal="center" vertical="center"/>
    </xf>
    <xf numFmtId="2" fontId="6" fillId="7" borderId="0" xfId="1" applyNumberFormat="1" applyFont="1" applyFill="1" applyBorder="1" applyAlignment="1">
      <alignment horizontal="center" vertical="center"/>
    </xf>
    <xf numFmtId="2" fontId="6" fillId="8" borderId="0" xfId="1" applyNumberFormat="1" applyFont="1" applyFill="1" applyBorder="1" applyAlignment="1">
      <alignment horizontal="center" vertical="center"/>
    </xf>
    <xf numFmtId="2" fontId="6" fillId="9" borderId="0" xfId="0" applyNumberFormat="1" applyFont="1" applyFill="1" applyBorder="1" applyAlignment="1">
      <alignment horizontal="center" vertical="center"/>
    </xf>
    <xf numFmtId="2" fontId="6" fillId="10" borderId="0" xfId="0" applyNumberFormat="1" applyFont="1" applyFill="1" applyBorder="1" applyAlignment="1">
      <alignment horizontal="center" vertical="center"/>
    </xf>
    <xf numFmtId="2" fontId="6" fillId="11" borderId="0" xfId="0" applyNumberFormat="1" applyFont="1" applyFill="1" applyBorder="1" applyAlignment="1">
      <alignment horizontal="center" vertical="center"/>
    </xf>
    <xf numFmtId="2" fontId="6" fillId="11" borderId="0" xfId="1" applyNumberFormat="1" applyFont="1" applyFill="1" applyBorder="1" applyAlignment="1">
      <alignment horizontal="center" vertical="center"/>
    </xf>
    <xf numFmtId="2" fontId="6" fillId="12" borderId="0" xfId="0" applyNumberFormat="1" applyFont="1" applyFill="1" applyBorder="1" applyAlignment="1">
      <alignment horizontal="center" vertical="center"/>
    </xf>
    <xf numFmtId="2" fontId="6" fillId="13" borderId="0" xfId="0" applyNumberFormat="1" applyFont="1" applyFill="1" applyBorder="1" applyAlignment="1">
      <alignment horizontal="center" vertical="center"/>
    </xf>
    <xf numFmtId="2" fontId="6" fillId="14" borderId="0" xfId="0" applyNumberFormat="1" applyFont="1" applyFill="1" applyBorder="1" applyAlignment="1">
      <alignment horizontal="center" vertical="center"/>
    </xf>
    <xf numFmtId="2" fontId="6" fillId="15" borderId="0" xfId="0" applyNumberFormat="1" applyFont="1" applyFill="1" applyBorder="1" applyAlignment="1">
      <alignment horizontal="center" vertical="center"/>
    </xf>
    <xf numFmtId="2" fontId="6" fillId="16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0" fontId="26" fillId="0" borderId="0" xfId="0" applyFont="1"/>
    <xf numFmtId="0" fontId="17" fillId="2" borderId="1" xfId="0" applyFont="1" applyFill="1" applyBorder="1" applyAlignment="1">
      <alignment horizontal="left" vertical="center" wrapText="1"/>
    </xf>
    <xf numFmtId="0" fontId="20" fillId="2" borderId="1" xfId="1" applyFont="1" applyFill="1" applyBorder="1" applyAlignment="1">
      <alignment horizontal="left" vertical="center" wrapText="1"/>
    </xf>
    <xf numFmtId="2" fontId="27" fillId="2" borderId="0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5" fillId="0" borderId="0" xfId="0" applyFont="1"/>
    <xf numFmtId="0" fontId="5" fillId="0" borderId="0" xfId="0" applyFont="1"/>
    <xf numFmtId="0" fontId="7" fillId="0" borderId="0" xfId="0" applyFont="1" applyBorder="1" applyAlignment="1">
      <alignment vertical="center" textRotation="180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180"/>
    </xf>
    <xf numFmtId="0" fontId="26" fillId="0" borderId="7" xfId="0" applyFont="1" applyBorder="1" applyAlignment="1">
      <alignment horizontal="center" vertical="top" wrapText="1"/>
    </xf>
    <xf numFmtId="0" fontId="5" fillId="14" borderId="0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top" wrapText="1"/>
    </xf>
    <xf numFmtId="0" fontId="6" fillId="15" borderId="0" xfId="0" applyFont="1" applyFill="1" applyBorder="1" applyAlignment="1">
      <alignment horizontal="center" vertical="top" wrapText="1"/>
    </xf>
    <xf numFmtId="0" fontId="6" fillId="16" borderId="0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4" fillId="3" borderId="0" xfId="0" applyFont="1" applyFill="1" applyAlignment="1">
      <alignment horizontal="center" wrapText="1"/>
    </xf>
    <xf numFmtId="0" fontId="5" fillId="8" borderId="0" xfId="0" applyFont="1" applyFill="1" applyBorder="1" applyAlignment="1">
      <alignment horizontal="center" wrapText="1"/>
    </xf>
    <xf numFmtId="0" fontId="6" fillId="9" borderId="0" xfId="0" applyFont="1" applyFill="1" applyBorder="1" applyAlignment="1">
      <alignment horizontal="center" vertical="top" wrapText="1"/>
    </xf>
    <xf numFmtId="0" fontId="7" fillId="10" borderId="0" xfId="0" applyFont="1" applyFill="1" applyBorder="1" applyAlignment="1">
      <alignment horizontal="center" vertical="top" wrapText="1"/>
    </xf>
    <xf numFmtId="0" fontId="6" fillId="11" borderId="0" xfId="0" applyFont="1" applyFill="1" applyBorder="1" applyAlignment="1">
      <alignment horizontal="center" vertical="top" wrapText="1"/>
    </xf>
    <xf numFmtId="0" fontId="5" fillId="12" borderId="0" xfId="0" applyFont="1" applyFill="1" applyBorder="1" applyAlignment="1">
      <alignment horizontal="center" vertical="top" wrapText="1"/>
    </xf>
    <xf numFmtId="0" fontId="7" fillId="13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wrapText="1"/>
    </xf>
    <xf numFmtId="0" fontId="5" fillId="6" borderId="0" xfId="0" applyFont="1" applyFill="1" applyBorder="1" applyAlignment="1">
      <alignment horizontal="center" wrapText="1"/>
    </xf>
    <xf numFmtId="0" fontId="5" fillId="7" borderId="0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5"/>
  <sheetViews>
    <sheetView tabSelected="1" topLeftCell="A100" zoomScale="80" zoomScaleNormal="80" workbookViewId="0">
      <selection sqref="A1:J106"/>
    </sheetView>
  </sheetViews>
  <sheetFormatPr defaultColWidth="9.140625" defaultRowHeight="15" x14ac:dyDescent="0.25"/>
  <cols>
    <col min="1" max="1" width="51.5703125" customWidth="1"/>
    <col min="2" max="6" width="7.7109375" customWidth="1"/>
    <col min="7" max="7" width="16.7109375" customWidth="1"/>
    <col min="8" max="8" width="10.7109375" customWidth="1"/>
    <col min="9" max="9" width="10.28515625" customWidth="1"/>
    <col min="10" max="10" width="9" customWidth="1"/>
    <col min="11" max="11" width="1.7109375" customWidth="1"/>
    <col min="12" max="12" width="3.28515625" customWidth="1"/>
    <col min="13" max="13" width="2" customWidth="1"/>
    <col min="14" max="14" width="28.85546875" customWidth="1"/>
    <col min="15" max="15" width="22.140625" customWidth="1"/>
    <col min="16" max="16" width="12.28515625" customWidth="1"/>
    <col min="17" max="17" width="2.7109375" customWidth="1"/>
    <col min="18" max="18" width="7.28515625" bestFit="1" customWidth="1"/>
    <col min="19" max="19" width="3.42578125" customWidth="1"/>
    <col min="20" max="20" width="6" bestFit="1" customWidth="1"/>
    <col min="21" max="21" width="3.7109375" customWidth="1"/>
    <col min="22" max="22" width="6" bestFit="1" customWidth="1"/>
    <col min="23" max="23" width="3.140625" customWidth="1"/>
    <col min="24" max="24" width="6" bestFit="1" customWidth="1"/>
    <col min="25" max="25" width="4" customWidth="1"/>
    <col min="26" max="26" width="4.85546875" bestFit="1" customWidth="1"/>
    <col min="27" max="27" width="8.140625" customWidth="1"/>
    <col min="28" max="28" width="3.7109375" customWidth="1"/>
    <col min="29" max="29" width="7" customWidth="1"/>
    <col min="30" max="30" width="8.140625" customWidth="1"/>
    <col min="31" max="31" width="5.7109375" customWidth="1"/>
    <col min="32" max="32" width="6.140625" customWidth="1"/>
    <col min="33" max="33" width="5.7109375" customWidth="1"/>
    <col min="34" max="34" width="4.5703125" bestFit="1" customWidth="1"/>
    <col min="35" max="35" width="5.42578125" bestFit="1" customWidth="1"/>
    <col min="36" max="36" width="4.5703125" bestFit="1" customWidth="1"/>
    <col min="37" max="37" width="4.7109375" bestFit="1" customWidth="1"/>
    <col min="38" max="38" width="4.5703125" bestFit="1" customWidth="1"/>
    <col min="39" max="39" width="4.42578125" bestFit="1" customWidth="1"/>
    <col min="40" max="47" width="5.7109375" customWidth="1"/>
    <col min="48" max="48" width="5.28515625" bestFit="1" customWidth="1"/>
    <col min="49" max="49" width="5.140625" bestFit="1" customWidth="1"/>
    <col min="50" max="50" width="4.42578125" bestFit="1" customWidth="1"/>
    <col min="51" max="51" width="4.7109375" customWidth="1"/>
  </cols>
  <sheetData>
    <row r="1" spans="1:51" s="6" customFormat="1" ht="16.5" customHeight="1" x14ac:dyDescent="0.2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"/>
      <c r="L1"/>
      <c r="M1" s="2"/>
      <c r="N1"/>
      <c r="O1"/>
      <c r="P1"/>
      <c r="Q1" s="3"/>
      <c r="R1"/>
      <c r="S1"/>
      <c r="T1"/>
      <c r="U1"/>
      <c r="V1"/>
      <c r="W1"/>
      <c r="X1"/>
      <c r="Y1"/>
      <c r="Z1"/>
      <c r="AA1"/>
      <c r="AB1"/>
      <c r="AC1"/>
      <c r="AD1"/>
      <c r="AE1" s="4"/>
      <c r="AF1" s="120" t="s">
        <v>1</v>
      </c>
      <c r="AG1" s="121" t="s">
        <v>2</v>
      </c>
      <c r="AH1" s="122" t="s">
        <v>3</v>
      </c>
      <c r="AI1" s="122"/>
      <c r="AJ1" s="123" t="s">
        <v>4</v>
      </c>
      <c r="AK1" s="123"/>
      <c r="AL1" s="124" t="s">
        <v>5</v>
      </c>
      <c r="AM1" s="124"/>
      <c r="AN1" s="113" t="s">
        <v>6</v>
      </c>
      <c r="AO1" s="113"/>
      <c r="AP1" s="114" t="s">
        <v>7</v>
      </c>
      <c r="AQ1" s="115" t="s">
        <v>8</v>
      </c>
      <c r="AR1" s="116" t="s">
        <v>9</v>
      </c>
      <c r="AS1" s="5"/>
      <c r="AT1" s="117" t="s">
        <v>10</v>
      </c>
      <c r="AU1" s="118" t="s">
        <v>11</v>
      </c>
      <c r="AV1" s="103" t="s">
        <v>12</v>
      </c>
      <c r="AW1" s="103"/>
      <c r="AX1" s="103"/>
      <c r="AY1" s="1"/>
    </row>
    <row r="2" spans="1:51" s="6" customFormat="1" ht="10.15" customHeight="1" x14ac:dyDescent="0.25">
      <c r="A2" s="7"/>
      <c r="I2" s="8"/>
      <c r="J2" s="8"/>
      <c r="K2" s="8"/>
      <c r="L2"/>
      <c r="M2" s="2"/>
      <c r="N2"/>
      <c r="O2"/>
      <c r="P2"/>
      <c r="Q2" s="3"/>
      <c r="R2"/>
      <c r="S2"/>
      <c r="T2"/>
      <c r="U2"/>
      <c r="V2"/>
      <c r="W2"/>
      <c r="X2"/>
      <c r="Y2"/>
      <c r="Z2"/>
      <c r="AA2"/>
      <c r="AB2"/>
      <c r="AC2"/>
      <c r="AD2"/>
      <c r="AE2" s="4"/>
      <c r="AF2" s="120"/>
      <c r="AG2" s="121"/>
      <c r="AH2" s="9">
        <v>1</v>
      </c>
      <c r="AI2" s="9" t="s">
        <v>13</v>
      </c>
      <c r="AJ2" s="9">
        <v>12</v>
      </c>
      <c r="AK2" s="10" t="s">
        <v>14</v>
      </c>
      <c r="AL2" s="9">
        <v>1</v>
      </c>
      <c r="AM2" s="9" t="s">
        <v>13</v>
      </c>
      <c r="AN2" s="9">
        <v>12</v>
      </c>
      <c r="AO2" s="10" t="s">
        <v>14</v>
      </c>
      <c r="AP2" s="114"/>
      <c r="AQ2" s="115"/>
      <c r="AR2" s="116"/>
      <c r="AS2" s="10" t="s">
        <v>15</v>
      </c>
      <c r="AT2" s="117"/>
      <c r="AU2" s="118"/>
      <c r="AV2" s="103"/>
      <c r="AW2" s="103"/>
      <c r="AX2" s="103"/>
      <c r="AY2" s="11"/>
    </row>
    <row r="3" spans="1:51" s="6" customFormat="1" ht="13.9" customHeight="1" x14ac:dyDescent="0.25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/>
      <c r="M3" s="2"/>
      <c r="N3"/>
      <c r="O3"/>
      <c r="P3"/>
      <c r="Q3" s="3"/>
      <c r="R3"/>
      <c r="S3"/>
      <c r="T3"/>
      <c r="U3"/>
      <c r="V3"/>
      <c r="W3"/>
      <c r="X3"/>
      <c r="Y3"/>
      <c r="Z3"/>
      <c r="AA3"/>
      <c r="AB3"/>
      <c r="AC3"/>
      <c r="AD3"/>
      <c r="AE3" s="4"/>
      <c r="AF3" s="120"/>
      <c r="AG3" s="121"/>
      <c r="AH3" s="15"/>
      <c r="AI3" s="9">
        <v>0.3</v>
      </c>
      <c r="AJ3" s="15"/>
      <c r="AK3" s="9">
        <v>0.1</v>
      </c>
      <c r="AL3" s="15"/>
      <c r="AM3" s="9">
        <v>0.3</v>
      </c>
      <c r="AN3" s="15"/>
      <c r="AO3" s="9">
        <v>0.1</v>
      </c>
      <c r="AP3" s="114"/>
      <c r="AQ3" s="115"/>
      <c r="AR3" s="116"/>
      <c r="AS3" s="9">
        <v>0.3</v>
      </c>
      <c r="AT3" s="117"/>
      <c r="AU3" s="118"/>
      <c r="AV3" s="104" t="s">
        <v>17</v>
      </c>
      <c r="AW3" s="105" t="s">
        <v>18</v>
      </c>
      <c r="AX3" s="106" t="s">
        <v>19</v>
      </c>
      <c r="AY3" s="14"/>
    </row>
    <row r="4" spans="1:51" s="6" customFormat="1" ht="10.15" customHeight="1" x14ac:dyDescent="0.25">
      <c r="A4" s="13"/>
      <c r="I4" s="8"/>
      <c r="J4" s="8"/>
      <c r="K4" s="8"/>
      <c r="L4"/>
      <c r="M4" s="2"/>
      <c r="N4"/>
      <c r="O4"/>
      <c r="P4"/>
      <c r="Q4" s="3"/>
      <c r="R4"/>
      <c r="S4"/>
      <c r="T4"/>
      <c r="U4"/>
      <c r="V4"/>
      <c r="W4"/>
      <c r="X4"/>
      <c r="Y4"/>
      <c r="Z4"/>
      <c r="AA4"/>
      <c r="AB4"/>
      <c r="AC4"/>
      <c r="AD4"/>
      <c r="AE4" s="4"/>
      <c r="AF4" s="120"/>
      <c r="AG4" s="121"/>
      <c r="AH4" s="15"/>
      <c r="AI4" s="16">
        <v>0</v>
      </c>
      <c r="AJ4" s="17"/>
      <c r="AK4" s="16">
        <v>0</v>
      </c>
      <c r="AL4" s="18"/>
      <c r="AM4" s="16">
        <v>0</v>
      </c>
      <c r="AN4" s="17"/>
      <c r="AO4" s="16">
        <v>0</v>
      </c>
      <c r="AP4" s="114"/>
      <c r="AQ4" s="115"/>
      <c r="AR4" s="116"/>
      <c r="AS4" s="16">
        <v>0</v>
      </c>
      <c r="AT4" s="117"/>
      <c r="AU4" s="118"/>
      <c r="AV4" s="104"/>
      <c r="AW4" s="105"/>
      <c r="AX4" s="106"/>
      <c r="AY4" s="11"/>
    </row>
    <row r="5" spans="1:51" s="6" customFormat="1" ht="130.9" customHeight="1" x14ac:dyDescent="0.25">
      <c r="A5" s="97" t="s">
        <v>20</v>
      </c>
      <c r="B5" s="107" t="s">
        <v>21</v>
      </c>
      <c r="C5" s="108"/>
      <c r="D5" s="108"/>
      <c r="E5" s="108"/>
      <c r="F5" s="109"/>
      <c r="G5" s="19" t="s">
        <v>22</v>
      </c>
      <c r="H5" s="19" t="s">
        <v>23</v>
      </c>
      <c r="I5" s="110" t="s">
        <v>24</v>
      </c>
      <c r="J5" s="110" t="s">
        <v>25</v>
      </c>
      <c r="K5" s="20"/>
      <c r="L5"/>
      <c r="M5" s="2"/>
      <c r="N5"/>
      <c r="O5"/>
      <c r="P5"/>
      <c r="Q5" s="3"/>
      <c r="R5" s="21" t="s">
        <v>26</v>
      </c>
      <c r="S5" s="4"/>
      <c r="T5" s="21" t="s">
        <v>27</v>
      </c>
      <c r="U5" s="4"/>
      <c r="V5" s="21" t="s">
        <v>28</v>
      </c>
      <c r="W5" s="4"/>
      <c r="X5" s="21" t="s">
        <v>29</v>
      </c>
      <c r="Y5" s="22"/>
      <c r="Z5" s="21" t="s">
        <v>30</v>
      </c>
      <c r="AA5" s="112" t="s">
        <v>31</v>
      </c>
      <c r="AB5" s="4"/>
      <c r="AC5" s="23" t="s">
        <v>32</v>
      </c>
      <c r="AD5" s="24"/>
      <c r="AE5" s="25"/>
      <c r="AF5" s="9">
        <v>50</v>
      </c>
      <c r="AG5" s="9">
        <v>35</v>
      </c>
      <c r="AH5" s="15">
        <v>27.5</v>
      </c>
      <c r="AI5" s="26">
        <f>AI3*AI4</f>
        <v>0</v>
      </c>
      <c r="AJ5" s="15">
        <v>23.5</v>
      </c>
      <c r="AK5" s="27">
        <f>AK3*AK4</f>
        <v>0</v>
      </c>
      <c r="AL5" s="15">
        <v>20.5</v>
      </c>
      <c r="AM5" s="28">
        <f>AM3*AM4</f>
        <v>0</v>
      </c>
      <c r="AN5" s="15">
        <v>16.399999999999999</v>
      </c>
      <c r="AO5" s="29">
        <f>AO3*AO4</f>
        <v>0</v>
      </c>
      <c r="AP5" s="9">
        <v>10</v>
      </c>
      <c r="AQ5" s="9">
        <v>5</v>
      </c>
      <c r="AR5" s="9">
        <v>3</v>
      </c>
      <c r="AS5" s="30">
        <f>AS3*AS4</f>
        <v>0</v>
      </c>
      <c r="AT5" s="9">
        <v>2</v>
      </c>
      <c r="AU5" s="9">
        <v>1</v>
      </c>
      <c r="AV5" s="9">
        <v>1</v>
      </c>
      <c r="AW5" s="9">
        <v>2</v>
      </c>
      <c r="AX5" s="9">
        <v>3</v>
      </c>
      <c r="AY5" s="20"/>
    </row>
    <row r="6" spans="1:51" s="6" customFormat="1" ht="19.899999999999999" customHeight="1" x14ac:dyDescent="0.25">
      <c r="A6" s="97"/>
      <c r="B6" s="98" t="s">
        <v>33</v>
      </c>
      <c r="C6" s="99"/>
      <c r="D6" s="99"/>
      <c r="E6" s="99"/>
      <c r="F6" s="100"/>
      <c r="G6" s="97" t="s">
        <v>34</v>
      </c>
      <c r="H6" s="97" t="s">
        <v>35</v>
      </c>
      <c r="I6" s="111"/>
      <c r="J6" s="111"/>
      <c r="K6" s="20"/>
      <c r="L6"/>
      <c r="M6" s="2"/>
      <c r="N6"/>
      <c r="O6"/>
      <c r="P6"/>
      <c r="Q6" s="3"/>
      <c r="R6" s="31" t="s">
        <v>36</v>
      </c>
      <c r="S6" s="32"/>
      <c r="T6" s="31" t="s">
        <v>37</v>
      </c>
      <c r="U6" s="32"/>
      <c r="V6" s="31" t="s">
        <v>38</v>
      </c>
      <c r="W6" s="32"/>
      <c r="X6" s="31" t="s">
        <v>39</v>
      </c>
      <c r="Y6" s="22"/>
      <c r="Z6" s="21" t="s">
        <v>40</v>
      </c>
      <c r="AA6" s="112"/>
      <c r="AB6" s="32"/>
      <c r="AC6" s="23" t="s">
        <v>41</v>
      </c>
      <c r="AD6" s="33" t="s">
        <v>42</v>
      </c>
      <c r="AE6" s="34"/>
      <c r="AF6" s="9"/>
      <c r="AG6" s="9"/>
      <c r="AH6" s="15"/>
      <c r="AI6" s="35"/>
      <c r="AJ6" s="15"/>
      <c r="AK6" s="35"/>
      <c r="AL6" s="15"/>
      <c r="AM6" s="35"/>
      <c r="AN6" s="15"/>
      <c r="AO6" s="35"/>
      <c r="AP6" s="9"/>
      <c r="AQ6" s="9"/>
      <c r="AR6" s="9"/>
      <c r="AS6" s="35"/>
      <c r="AT6" s="9"/>
      <c r="AU6" s="9"/>
      <c r="AV6" s="9"/>
      <c r="AW6" s="9"/>
      <c r="AX6" s="9"/>
      <c r="AY6" s="20"/>
    </row>
    <row r="7" spans="1:51" s="6" customFormat="1" ht="19.899999999999999" customHeight="1" x14ac:dyDescent="0.25">
      <c r="A7" s="97"/>
      <c r="B7" s="98" t="s">
        <v>43</v>
      </c>
      <c r="C7" s="99"/>
      <c r="D7" s="99"/>
      <c r="E7" s="100"/>
      <c r="F7" s="97" t="s">
        <v>44</v>
      </c>
      <c r="G7" s="97"/>
      <c r="H7" s="97"/>
      <c r="I7" s="111"/>
      <c r="J7" s="111"/>
      <c r="K7" s="20"/>
      <c r="L7"/>
      <c r="M7" s="2"/>
      <c r="N7"/>
      <c r="O7"/>
      <c r="P7"/>
      <c r="Q7" s="3"/>
      <c r="R7" s="36">
        <v>30</v>
      </c>
      <c r="S7" s="37"/>
      <c r="T7" s="36">
        <v>22.5</v>
      </c>
      <c r="U7" s="37"/>
      <c r="V7" s="36">
        <v>15</v>
      </c>
      <c r="W7" s="37"/>
      <c r="X7" s="36"/>
      <c r="Y7" s="4"/>
      <c r="Z7" s="4"/>
      <c r="AA7" s="112"/>
      <c r="AB7" s="32"/>
      <c r="AC7" s="23">
        <v>6</v>
      </c>
      <c r="AD7" s="33" t="s">
        <v>45</v>
      </c>
      <c r="AE7" s="34"/>
      <c r="AF7" s="9"/>
      <c r="AG7" s="9"/>
      <c r="AH7" s="15"/>
      <c r="AI7" s="35"/>
      <c r="AJ7" s="15"/>
      <c r="AK7" s="35"/>
      <c r="AL7" s="15"/>
      <c r="AM7" s="35"/>
      <c r="AN7" s="15"/>
      <c r="AO7" s="35"/>
      <c r="AP7" s="9"/>
      <c r="AQ7" s="9"/>
      <c r="AR7" s="9"/>
      <c r="AS7" s="35"/>
      <c r="AT7" s="9"/>
      <c r="AU7" s="9"/>
      <c r="AV7" s="9"/>
      <c r="AW7" s="9"/>
      <c r="AX7" s="9"/>
      <c r="AY7" s="20"/>
    </row>
    <row r="8" spans="1:51" s="6" customFormat="1" ht="19.899999999999999" customHeight="1" x14ac:dyDescent="0.25">
      <c r="A8" s="97"/>
      <c r="B8" s="38" t="s">
        <v>46</v>
      </c>
      <c r="C8" s="38" t="s">
        <v>47</v>
      </c>
      <c r="D8" s="38" t="s">
        <v>48</v>
      </c>
      <c r="E8" s="38" t="s">
        <v>49</v>
      </c>
      <c r="F8" s="97"/>
      <c r="G8" s="97"/>
      <c r="H8" s="97"/>
      <c r="I8" s="111"/>
      <c r="J8" s="111"/>
      <c r="K8" s="20"/>
      <c r="L8"/>
      <c r="M8" s="2"/>
      <c r="N8"/>
      <c r="O8"/>
      <c r="P8"/>
      <c r="Q8" s="39"/>
      <c r="R8" s="40">
        <v>0.4</v>
      </c>
      <c r="S8" s="34"/>
      <c r="T8" s="40">
        <v>0.3</v>
      </c>
      <c r="U8" s="34"/>
      <c r="V8" s="40">
        <v>0.2</v>
      </c>
      <c r="W8" s="34"/>
      <c r="X8" s="40">
        <v>0.4</v>
      </c>
      <c r="Y8" s="41"/>
      <c r="Z8" s="40">
        <v>0.3</v>
      </c>
      <c r="AA8" s="112"/>
      <c r="AB8" s="32"/>
      <c r="AC8" s="42">
        <v>0.1</v>
      </c>
      <c r="AD8" s="33" t="s">
        <v>50</v>
      </c>
      <c r="AE8" s="34"/>
      <c r="AF8" s="9"/>
      <c r="AG8" s="9"/>
      <c r="AH8" s="15"/>
      <c r="AI8" s="35"/>
      <c r="AJ8" s="15"/>
      <c r="AK8" s="35"/>
      <c r="AL8" s="15"/>
      <c r="AM8" s="35"/>
      <c r="AN8" s="15"/>
      <c r="AO8" s="35"/>
      <c r="AP8" s="9"/>
      <c r="AQ8" s="9"/>
      <c r="AR8" s="9"/>
      <c r="AS8" s="35"/>
      <c r="AT8" s="9"/>
      <c r="AU8" s="9"/>
      <c r="AV8" s="9"/>
      <c r="AW8" s="9"/>
      <c r="AX8" s="9"/>
      <c r="AY8" s="20"/>
    </row>
    <row r="9" spans="1:51" s="77" customFormat="1" ht="25.15" customHeight="1" x14ac:dyDescent="0.25">
      <c r="A9" s="43" t="s">
        <v>51</v>
      </c>
      <c r="B9" s="44">
        <v>20.399999999999999</v>
      </c>
      <c r="C9" s="44">
        <f>T9</f>
        <v>0</v>
      </c>
      <c r="D9" s="44">
        <v>6.6</v>
      </c>
      <c r="E9" s="44">
        <f>X9</f>
        <v>0</v>
      </c>
      <c r="F9" s="44">
        <f>Z9</f>
        <v>0</v>
      </c>
      <c r="G9" s="44">
        <v>6</v>
      </c>
      <c r="H9" s="45">
        <v>6.14</v>
      </c>
      <c r="I9" s="46">
        <f>SUM(B9:H9)</f>
        <v>39.14</v>
      </c>
      <c r="J9" s="47">
        <v>1</v>
      </c>
      <c r="K9" s="48"/>
      <c r="L9"/>
      <c r="M9" s="101"/>
      <c r="N9" s="49"/>
      <c r="O9" s="50"/>
      <c r="P9" s="51"/>
      <c r="Q9" s="52">
        <v>0</v>
      </c>
      <c r="R9" s="53">
        <f>Q9*R8</f>
        <v>0</v>
      </c>
      <c r="S9" s="52">
        <v>0</v>
      </c>
      <c r="T9" s="54">
        <f>S9*T8</f>
        <v>0</v>
      </c>
      <c r="U9" s="52">
        <v>0</v>
      </c>
      <c r="V9" s="54">
        <f>U9*V8</f>
        <v>0</v>
      </c>
      <c r="W9" s="52">
        <v>0</v>
      </c>
      <c r="X9" s="54">
        <f>W9*X8</f>
        <v>0</v>
      </c>
      <c r="Y9" s="52">
        <v>0</v>
      </c>
      <c r="Z9" s="54">
        <f>Y9*Z8</f>
        <v>0</v>
      </c>
      <c r="AA9" s="55">
        <f>R9+T9+V9+X9+Z9</f>
        <v>0</v>
      </c>
      <c r="AB9" s="52">
        <v>0</v>
      </c>
      <c r="AC9" s="56">
        <f>AB9*AC8</f>
        <v>0</v>
      </c>
      <c r="AD9" s="57">
        <v>0</v>
      </c>
      <c r="AE9" s="58"/>
      <c r="AF9" s="59">
        <f t="shared" ref="AF9:AF73" si="0">(I9-H9)/100*50</f>
        <v>16.5</v>
      </c>
      <c r="AG9" s="60">
        <f t="shared" ref="AG9:AG73" si="1">(I9-H9)/100*35</f>
        <v>11.55</v>
      </c>
      <c r="AH9" s="61">
        <f t="shared" ref="AH9:AH73" si="2">(I9-H9)/100*27.5</f>
        <v>9.0750000000000011</v>
      </c>
      <c r="AI9" s="62">
        <f>(I9-H9)/100*AI5+AH9</f>
        <v>9.0750000000000011</v>
      </c>
      <c r="AJ9" s="63">
        <f t="shared" ref="AJ9:AJ73" si="3">(I9-H9)/100*23.5</f>
        <v>7.7550000000000008</v>
      </c>
      <c r="AK9" s="64">
        <f>(I9-H9)/100*AK5+AJ9</f>
        <v>7.7550000000000008</v>
      </c>
      <c r="AL9" s="65">
        <f t="shared" ref="AL9:AL73" si="4">(I9-H9)/100*20.5</f>
        <v>6.7650000000000006</v>
      </c>
      <c r="AM9" s="65">
        <f>(I9-H9)/100*AM5+AL9</f>
        <v>6.7650000000000006</v>
      </c>
      <c r="AN9" s="66">
        <f t="shared" ref="AN9:AN73" si="5">(I9-H9)/100*16.4</f>
        <v>5.4119999999999999</v>
      </c>
      <c r="AO9" s="66">
        <f>(I9-H9)/100*AO5+AN9</f>
        <v>5.4119999999999999</v>
      </c>
      <c r="AP9" s="67">
        <f t="shared" ref="AP9:AP73" si="6">(I9-H9)/100*10</f>
        <v>3.3000000000000003</v>
      </c>
      <c r="AQ9" s="68">
        <f t="shared" ref="AQ9:AQ73" si="7">(I9-H9)/100*5</f>
        <v>1.6500000000000001</v>
      </c>
      <c r="AR9" s="69">
        <f t="shared" ref="AR9:AR73" si="8">(I9-H9)/100*3</f>
        <v>0.99</v>
      </c>
      <c r="AS9" s="70">
        <f>(I9-H9)/100*AS5</f>
        <v>0</v>
      </c>
      <c r="AT9" s="71">
        <f t="shared" ref="AT9:AT73" si="9">(I9-H9)/100*2</f>
        <v>0.66</v>
      </c>
      <c r="AU9" s="72">
        <f t="shared" ref="AU9:AU73" si="10">(I9-H9)/100*1</f>
        <v>0.33</v>
      </c>
      <c r="AV9" s="73">
        <f t="shared" ref="AV9:AV73" si="11">(I9-H9)/100*1</f>
        <v>0.33</v>
      </c>
      <c r="AW9" s="74">
        <f t="shared" ref="AW9:AW73" si="12">(I9-H9)/100*2</f>
        <v>0.66</v>
      </c>
      <c r="AX9" s="75">
        <f t="shared" ref="AX9:AX73" si="13">(I9-H9)/100*3</f>
        <v>0.99</v>
      </c>
      <c r="AY9" s="76"/>
    </row>
    <row r="10" spans="1:51" s="77" customFormat="1" ht="25.15" customHeight="1" x14ac:dyDescent="0.25">
      <c r="A10" s="43" t="s">
        <v>52</v>
      </c>
      <c r="B10" s="44">
        <v>12</v>
      </c>
      <c r="C10" s="44">
        <f>T10</f>
        <v>0</v>
      </c>
      <c r="D10" s="44">
        <v>15</v>
      </c>
      <c r="E10" s="44">
        <f>X10</f>
        <v>0</v>
      </c>
      <c r="F10" s="44">
        <f>Z10</f>
        <v>0</v>
      </c>
      <c r="G10" s="44">
        <v>6</v>
      </c>
      <c r="H10" s="45">
        <v>6.12</v>
      </c>
      <c r="I10" s="46">
        <f>SUM(B10:H10)</f>
        <v>39.119999999999997</v>
      </c>
      <c r="J10" s="47">
        <v>2</v>
      </c>
      <c r="K10" s="48"/>
      <c r="L10"/>
      <c r="M10" s="101"/>
      <c r="N10" s="78"/>
      <c r="O10" s="79"/>
      <c r="P10" s="51"/>
      <c r="Q10" s="52">
        <v>0</v>
      </c>
      <c r="R10" s="53">
        <f>Q10*R8</f>
        <v>0</v>
      </c>
      <c r="S10" s="52">
        <v>0</v>
      </c>
      <c r="T10" s="54">
        <f>S10*T8</f>
        <v>0</v>
      </c>
      <c r="U10" s="52">
        <v>0</v>
      </c>
      <c r="V10" s="54">
        <f>U10*V8</f>
        <v>0</v>
      </c>
      <c r="W10" s="52">
        <v>0</v>
      </c>
      <c r="X10" s="54">
        <f>W10*X8</f>
        <v>0</v>
      </c>
      <c r="Y10" s="52">
        <v>0</v>
      </c>
      <c r="Z10" s="54">
        <f>Y10*Z8</f>
        <v>0</v>
      </c>
      <c r="AA10" s="55">
        <f t="shared" ref="AA10:AA74" si="14">R10+T10+V10+X10+Z10</f>
        <v>0</v>
      </c>
      <c r="AB10" s="52">
        <v>0</v>
      </c>
      <c r="AC10" s="56">
        <f>AB10*AC8</f>
        <v>0</v>
      </c>
      <c r="AD10" s="57">
        <v>0</v>
      </c>
      <c r="AE10" s="58"/>
      <c r="AF10" s="59">
        <f t="shared" si="0"/>
        <v>16.5</v>
      </c>
      <c r="AG10" s="60">
        <f t="shared" si="1"/>
        <v>11.55</v>
      </c>
      <c r="AH10" s="61">
        <f t="shared" si="2"/>
        <v>9.0750000000000011</v>
      </c>
      <c r="AI10" s="62">
        <f>(I10-H10)/100*AI6+AH10</f>
        <v>9.0750000000000011</v>
      </c>
      <c r="AJ10" s="63">
        <f t="shared" si="3"/>
        <v>7.7550000000000008</v>
      </c>
      <c r="AK10" s="64">
        <f>(I10-H10)/100*AK6+AJ10</f>
        <v>7.7550000000000008</v>
      </c>
      <c r="AL10" s="65">
        <f t="shared" si="4"/>
        <v>6.7650000000000006</v>
      </c>
      <c r="AM10" s="65">
        <f>(I10-H10)/100*AM6+AL10</f>
        <v>6.7650000000000006</v>
      </c>
      <c r="AN10" s="66">
        <f t="shared" si="5"/>
        <v>5.4119999999999999</v>
      </c>
      <c r="AO10" s="66">
        <f>(I10-H10)/100*AO6+AN10</f>
        <v>5.4119999999999999</v>
      </c>
      <c r="AP10" s="67">
        <f t="shared" si="6"/>
        <v>3.3000000000000003</v>
      </c>
      <c r="AQ10" s="68">
        <f t="shared" si="7"/>
        <v>1.6500000000000001</v>
      </c>
      <c r="AR10" s="69">
        <f t="shared" si="8"/>
        <v>0.99</v>
      </c>
      <c r="AS10" s="70">
        <f>(I10-H10)/100*AS6</f>
        <v>0</v>
      </c>
      <c r="AT10" s="71">
        <f t="shared" si="9"/>
        <v>0.66</v>
      </c>
      <c r="AU10" s="72">
        <f t="shared" si="10"/>
        <v>0.33</v>
      </c>
      <c r="AV10" s="73">
        <f t="shared" si="11"/>
        <v>0.33</v>
      </c>
      <c r="AW10" s="74">
        <f t="shared" si="12"/>
        <v>0.66</v>
      </c>
      <c r="AX10" s="75">
        <f t="shared" si="13"/>
        <v>0.99</v>
      </c>
      <c r="AY10" s="76"/>
    </row>
    <row r="11" spans="1:51" s="77" customFormat="1" ht="25.15" customHeight="1" x14ac:dyDescent="0.25">
      <c r="A11" s="43" t="s">
        <v>53</v>
      </c>
      <c r="B11" s="44">
        <v>20.399999999999999</v>
      </c>
      <c r="C11" s="44">
        <f>T11</f>
        <v>0</v>
      </c>
      <c r="D11" s="44">
        <v>1.6</v>
      </c>
      <c r="E11" s="44">
        <f>X11</f>
        <v>0</v>
      </c>
      <c r="F11" s="44">
        <f>Z11</f>
        <v>0</v>
      </c>
      <c r="G11" s="44">
        <v>6</v>
      </c>
      <c r="H11" s="45">
        <v>9.8000000000000007</v>
      </c>
      <c r="I11" s="46">
        <f>SUM(B11:H11)</f>
        <v>37.799999999999997</v>
      </c>
      <c r="J11" s="47">
        <v>3</v>
      </c>
      <c r="K11" s="80"/>
      <c r="L11"/>
      <c r="M11" s="101"/>
      <c r="N11" s="49"/>
      <c r="O11" s="79"/>
      <c r="P11" s="51"/>
      <c r="Q11" s="52">
        <v>0</v>
      </c>
      <c r="R11" s="53">
        <f>Q11*R8</f>
        <v>0</v>
      </c>
      <c r="S11" s="52">
        <v>0</v>
      </c>
      <c r="T11" s="54">
        <f>S11*T8</f>
        <v>0</v>
      </c>
      <c r="U11" s="52">
        <v>0</v>
      </c>
      <c r="V11" s="54">
        <f>U11*V8</f>
        <v>0</v>
      </c>
      <c r="W11" s="52">
        <v>0</v>
      </c>
      <c r="X11" s="54">
        <f>W11*X8</f>
        <v>0</v>
      </c>
      <c r="Y11" s="52">
        <v>0</v>
      </c>
      <c r="Z11" s="54">
        <f>Y11*Z8</f>
        <v>0</v>
      </c>
      <c r="AA11" s="55">
        <f t="shared" si="14"/>
        <v>0</v>
      </c>
      <c r="AB11" s="52">
        <v>0</v>
      </c>
      <c r="AC11" s="56">
        <f>AB11*AC8</f>
        <v>0</v>
      </c>
      <c r="AD11" s="57">
        <v>0</v>
      </c>
      <c r="AE11" s="58"/>
      <c r="AF11" s="59">
        <f t="shared" si="0"/>
        <v>13.999999999999998</v>
      </c>
      <c r="AG11" s="60">
        <f t="shared" si="1"/>
        <v>9.7999999999999989</v>
      </c>
      <c r="AH11" s="61">
        <f t="shared" si="2"/>
        <v>7.6999999999999993</v>
      </c>
      <c r="AI11" s="62">
        <f>(I11-H11)/100*AI7+AH11</f>
        <v>7.6999999999999993</v>
      </c>
      <c r="AJ11" s="63">
        <f t="shared" si="3"/>
        <v>6.5799999999999992</v>
      </c>
      <c r="AK11" s="64">
        <f>(I11-H11)/100*AK7+AJ11</f>
        <v>6.5799999999999992</v>
      </c>
      <c r="AL11" s="65">
        <f t="shared" si="4"/>
        <v>5.7399999999999993</v>
      </c>
      <c r="AM11" s="65">
        <f>(I11-H11)/100*AM7+AL11</f>
        <v>5.7399999999999993</v>
      </c>
      <c r="AN11" s="66">
        <f t="shared" si="5"/>
        <v>4.5919999999999987</v>
      </c>
      <c r="AO11" s="66">
        <f>(I11-H11)/100*AO7+AN11</f>
        <v>4.5919999999999987</v>
      </c>
      <c r="AP11" s="67">
        <f t="shared" si="6"/>
        <v>2.8</v>
      </c>
      <c r="AQ11" s="68">
        <f t="shared" si="7"/>
        <v>1.4</v>
      </c>
      <c r="AR11" s="69">
        <f t="shared" si="8"/>
        <v>0.83999999999999986</v>
      </c>
      <c r="AS11" s="70">
        <f>(I11-H11)/100*AS7</f>
        <v>0</v>
      </c>
      <c r="AT11" s="71">
        <f t="shared" si="9"/>
        <v>0.55999999999999994</v>
      </c>
      <c r="AU11" s="72">
        <f t="shared" si="10"/>
        <v>0.27999999999999997</v>
      </c>
      <c r="AV11" s="73">
        <f t="shared" si="11"/>
        <v>0.27999999999999997</v>
      </c>
      <c r="AW11" s="74">
        <f t="shared" si="12"/>
        <v>0.55999999999999994</v>
      </c>
      <c r="AX11" s="75">
        <f t="shared" si="13"/>
        <v>0.83999999999999986</v>
      </c>
      <c r="AY11" s="76"/>
    </row>
    <row r="12" spans="1:51" s="77" customFormat="1" ht="25.15" customHeight="1" x14ac:dyDescent="0.25">
      <c r="A12" s="43" t="s">
        <v>54</v>
      </c>
      <c r="B12" s="44">
        <v>14.4</v>
      </c>
      <c r="C12" s="44">
        <f>T12</f>
        <v>0</v>
      </c>
      <c r="D12" s="44">
        <v>10.8</v>
      </c>
      <c r="E12" s="44">
        <f>X12</f>
        <v>0</v>
      </c>
      <c r="F12" s="44">
        <f>Z12</f>
        <v>0</v>
      </c>
      <c r="G12" s="44">
        <v>6</v>
      </c>
      <c r="H12" s="45">
        <v>6.08</v>
      </c>
      <c r="I12" s="46">
        <f>SUM(B12:H12)</f>
        <v>37.28</v>
      </c>
      <c r="J12" s="47">
        <v>4</v>
      </c>
      <c r="K12" s="80"/>
      <c r="L12"/>
      <c r="M12" s="101"/>
      <c r="N12" s="81"/>
      <c r="O12" s="82"/>
      <c r="P12" s="51"/>
      <c r="Q12" s="52">
        <v>0</v>
      </c>
      <c r="R12" s="53">
        <f>Q12*R8</f>
        <v>0</v>
      </c>
      <c r="S12" s="52">
        <v>0</v>
      </c>
      <c r="T12" s="54">
        <f>S12*T8</f>
        <v>0</v>
      </c>
      <c r="U12" s="52">
        <v>0</v>
      </c>
      <c r="V12" s="54">
        <f>U12*V8</f>
        <v>0</v>
      </c>
      <c r="W12" s="52">
        <v>0</v>
      </c>
      <c r="X12" s="54">
        <f>W12*X8</f>
        <v>0</v>
      </c>
      <c r="Y12" s="52">
        <v>0</v>
      </c>
      <c r="Z12" s="54">
        <f>Y12*Z8</f>
        <v>0</v>
      </c>
      <c r="AA12" s="55">
        <f t="shared" si="14"/>
        <v>0</v>
      </c>
      <c r="AB12" s="52">
        <v>0</v>
      </c>
      <c r="AC12" s="56">
        <f>AB12*AC8</f>
        <v>0</v>
      </c>
      <c r="AD12" s="57">
        <v>0</v>
      </c>
      <c r="AE12" s="58"/>
      <c r="AF12" s="59">
        <f t="shared" si="0"/>
        <v>15.600000000000003</v>
      </c>
      <c r="AG12" s="60">
        <f t="shared" si="1"/>
        <v>10.920000000000002</v>
      </c>
      <c r="AH12" s="61">
        <f t="shared" si="2"/>
        <v>8.5800000000000018</v>
      </c>
      <c r="AI12" s="62">
        <f>(I12-H12)/100*AI8+AH12</f>
        <v>8.5800000000000018</v>
      </c>
      <c r="AJ12" s="63">
        <f t="shared" si="3"/>
        <v>7.3320000000000016</v>
      </c>
      <c r="AK12" s="64">
        <f>(I12-H12)/100*AK8+AJ12</f>
        <v>7.3320000000000016</v>
      </c>
      <c r="AL12" s="65">
        <f t="shared" si="4"/>
        <v>6.3960000000000008</v>
      </c>
      <c r="AM12" s="65">
        <f>(I12-H12)/100*AM8+AL12</f>
        <v>6.3960000000000008</v>
      </c>
      <c r="AN12" s="66">
        <f t="shared" si="5"/>
        <v>5.1168000000000005</v>
      </c>
      <c r="AO12" s="66">
        <f>(I12-H12)/100*AO8+AN12</f>
        <v>5.1168000000000005</v>
      </c>
      <c r="AP12" s="67">
        <f t="shared" si="6"/>
        <v>3.1200000000000006</v>
      </c>
      <c r="AQ12" s="68">
        <f t="shared" si="7"/>
        <v>1.5600000000000003</v>
      </c>
      <c r="AR12" s="69">
        <f t="shared" si="8"/>
        <v>0.93600000000000017</v>
      </c>
      <c r="AS12" s="70">
        <f>(I12-H12)/100*AS8</f>
        <v>0</v>
      </c>
      <c r="AT12" s="71">
        <f t="shared" si="9"/>
        <v>0.62400000000000011</v>
      </c>
      <c r="AU12" s="72">
        <f t="shared" si="10"/>
        <v>0.31200000000000006</v>
      </c>
      <c r="AV12" s="73">
        <f t="shared" si="11"/>
        <v>0.31200000000000006</v>
      </c>
      <c r="AW12" s="74">
        <f t="shared" si="12"/>
        <v>0.62400000000000011</v>
      </c>
      <c r="AX12" s="75">
        <f t="shared" si="13"/>
        <v>0.93600000000000017</v>
      </c>
      <c r="AY12" s="76"/>
    </row>
    <row r="13" spans="1:51" s="77" customFormat="1" ht="25.15" customHeight="1" x14ac:dyDescent="0.25">
      <c r="A13" s="43" t="s">
        <v>55</v>
      </c>
      <c r="B13" s="44">
        <v>30</v>
      </c>
      <c r="C13" s="44">
        <f>T13</f>
        <v>0</v>
      </c>
      <c r="D13" s="44">
        <f>V13</f>
        <v>0</v>
      </c>
      <c r="E13" s="44">
        <f>X13</f>
        <v>0</v>
      </c>
      <c r="F13" s="44">
        <f>Z13</f>
        <v>0</v>
      </c>
      <c r="G13" s="44">
        <v>6</v>
      </c>
      <c r="H13" s="45">
        <f>AD13</f>
        <v>0</v>
      </c>
      <c r="I13" s="46">
        <f>SUM(B13:H13)</f>
        <v>36</v>
      </c>
      <c r="J13" s="47">
        <v>5</v>
      </c>
      <c r="K13" s="80"/>
      <c r="L13"/>
      <c r="M13" s="101"/>
      <c r="N13" s="49"/>
      <c r="O13" s="79"/>
      <c r="P13" s="51"/>
      <c r="Q13" s="52">
        <v>0</v>
      </c>
      <c r="R13" s="53">
        <f>Q13*R8</f>
        <v>0</v>
      </c>
      <c r="S13" s="52">
        <v>0</v>
      </c>
      <c r="T13" s="54">
        <f>S13*T8</f>
        <v>0</v>
      </c>
      <c r="U13" s="52">
        <v>0</v>
      </c>
      <c r="V13" s="54">
        <f>U13*V8</f>
        <v>0</v>
      </c>
      <c r="W13" s="52">
        <v>0</v>
      </c>
      <c r="X13" s="54">
        <f>W13*X8</f>
        <v>0</v>
      </c>
      <c r="Y13" s="52">
        <v>0</v>
      </c>
      <c r="Z13" s="54">
        <f>Y13*Z8</f>
        <v>0</v>
      </c>
      <c r="AA13" s="55">
        <f t="shared" si="14"/>
        <v>0</v>
      </c>
      <c r="AB13" s="52">
        <v>0</v>
      </c>
      <c r="AC13" s="56">
        <f>AB13*AC8</f>
        <v>0</v>
      </c>
      <c r="AD13" s="57">
        <v>0</v>
      </c>
      <c r="AE13" s="58"/>
      <c r="AF13" s="59">
        <f t="shared" si="0"/>
        <v>18</v>
      </c>
      <c r="AG13" s="60">
        <f t="shared" si="1"/>
        <v>12.6</v>
      </c>
      <c r="AH13" s="61">
        <f t="shared" si="2"/>
        <v>9.9</v>
      </c>
      <c r="AI13" s="62">
        <f>(I13-H13)/100*AI9+AH13</f>
        <v>13.167000000000002</v>
      </c>
      <c r="AJ13" s="63">
        <f t="shared" si="3"/>
        <v>8.4599999999999991</v>
      </c>
      <c r="AK13" s="64">
        <f>(I13-H13)/100*AK9+AJ13</f>
        <v>11.251799999999999</v>
      </c>
      <c r="AL13" s="65">
        <f t="shared" si="4"/>
        <v>7.38</v>
      </c>
      <c r="AM13" s="65">
        <f>(I13-H13)/100*AM9+AL13</f>
        <v>9.8154000000000003</v>
      </c>
      <c r="AN13" s="66">
        <f t="shared" si="5"/>
        <v>5.903999999999999</v>
      </c>
      <c r="AO13" s="66">
        <f>(I13-H13)/100*AO9+AN13</f>
        <v>7.8523199999999989</v>
      </c>
      <c r="AP13" s="67">
        <f t="shared" si="6"/>
        <v>3.5999999999999996</v>
      </c>
      <c r="AQ13" s="68">
        <f t="shared" si="7"/>
        <v>1.7999999999999998</v>
      </c>
      <c r="AR13" s="69">
        <f t="shared" si="8"/>
        <v>1.08</v>
      </c>
      <c r="AS13" s="70">
        <f>(I13-H13)/100*AS9</f>
        <v>0</v>
      </c>
      <c r="AT13" s="71">
        <f t="shared" si="9"/>
        <v>0.72</v>
      </c>
      <c r="AU13" s="72">
        <f t="shared" si="10"/>
        <v>0.36</v>
      </c>
      <c r="AV13" s="73">
        <f t="shared" si="11"/>
        <v>0.36</v>
      </c>
      <c r="AW13" s="74">
        <f t="shared" si="12"/>
        <v>0.72</v>
      </c>
      <c r="AX13" s="75">
        <f t="shared" si="13"/>
        <v>1.08</v>
      </c>
      <c r="AY13" s="76"/>
    </row>
    <row r="14" spans="1:51" s="77" customFormat="1" ht="25.15" customHeight="1" x14ac:dyDescent="0.25">
      <c r="A14" s="43" t="s">
        <v>56</v>
      </c>
      <c r="B14" s="45">
        <v>30</v>
      </c>
      <c r="C14" s="45">
        <f>T14</f>
        <v>0</v>
      </c>
      <c r="D14" s="45">
        <f>V14</f>
        <v>0</v>
      </c>
      <c r="E14" s="45">
        <f>X14</f>
        <v>0</v>
      </c>
      <c r="F14" s="45">
        <f>Z14</f>
        <v>0</v>
      </c>
      <c r="G14" s="45">
        <v>6</v>
      </c>
      <c r="H14" s="45">
        <f>AD14</f>
        <v>0</v>
      </c>
      <c r="I14" s="46">
        <f>SUM(B14:H14)</f>
        <v>36</v>
      </c>
      <c r="J14" s="47">
        <v>6</v>
      </c>
      <c r="K14" s="80"/>
      <c r="L14"/>
      <c r="M14" s="101"/>
      <c r="N14" s="49"/>
      <c r="O14" s="79"/>
      <c r="P14" s="51"/>
      <c r="Q14" s="52">
        <v>0</v>
      </c>
      <c r="R14" s="53">
        <f>Q14*R9</f>
        <v>0</v>
      </c>
      <c r="S14" s="52">
        <v>0</v>
      </c>
      <c r="T14" s="54">
        <f>S14*T9</f>
        <v>0</v>
      </c>
      <c r="U14" s="52">
        <v>0</v>
      </c>
      <c r="V14" s="54">
        <f>U14*V9</f>
        <v>0</v>
      </c>
      <c r="W14" s="52">
        <v>0</v>
      </c>
      <c r="X14" s="54">
        <f>W14*X9</f>
        <v>0</v>
      </c>
      <c r="Y14" s="52">
        <v>0</v>
      </c>
      <c r="Z14" s="54">
        <f>Y14*Z9</f>
        <v>0</v>
      </c>
      <c r="AA14" s="55">
        <f t="shared" si="14"/>
        <v>0</v>
      </c>
      <c r="AB14" s="52">
        <v>0</v>
      </c>
      <c r="AC14" s="56">
        <f>AB14*AC9</f>
        <v>0</v>
      </c>
      <c r="AD14" s="57">
        <v>0</v>
      </c>
      <c r="AE14" s="58"/>
      <c r="AF14" s="59">
        <f t="shared" si="0"/>
        <v>18</v>
      </c>
      <c r="AG14" s="60">
        <f t="shared" si="1"/>
        <v>12.6</v>
      </c>
      <c r="AH14" s="61">
        <f t="shared" si="2"/>
        <v>9.9</v>
      </c>
      <c r="AI14" s="62">
        <f t="shared" ref="AI14:AI78" si="15">(I14-H14)/100*AI10+AH14</f>
        <v>13.167000000000002</v>
      </c>
      <c r="AJ14" s="63">
        <f t="shared" si="3"/>
        <v>8.4599999999999991</v>
      </c>
      <c r="AK14" s="64">
        <f t="shared" ref="AK14:AK78" si="16">(I14-H14)/100*AK10+AJ14</f>
        <v>11.251799999999999</v>
      </c>
      <c r="AL14" s="65">
        <f t="shared" si="4"/>
        <v>7.38</v>
      </c>
      <c r="AM14" s="65">
        <f t="shared" ref="AM14:AM78" si="17">(I14-H14)/100*AM10+AL14</f>
        <v>9.8154000000000003</v>
      </c>
      <c r="AN14" s="66">
        <f t="shared" si="5"/>
        <v>5.903999999999999</v>
      </c>
      <c r="AO14" s="66">
        <f t="shared" ref="AO14:AO78" si="18">(I14-H14)/100*AO10+AN14</f>
        <v>7.8523199999999989</v>
      </c>
      <c r="AP14" s="67">
        <f t="shared" si="6"/>
        <v>3.5999999999999996</v>
      </c>
      <c r="AQ14" s="68">
        <f t="shared" si="7"/>
        <v>1.7999999999999998</v>
      </c>
      <c r="AR14" s="69">
        <f t="shared" si="8"/>
        <v>1.08</v>
      </c>
      <c r="AS14" s="70">
        <f t="shared" ref="AS14:AS78" si="19">(I14-H14)/100*AS10</f>
        <v>0</v>
      </c>
      <c r="AT14" s="71">
        <f t="shared" si="9"/>
        <v>0.72</v>
      </c>
      <c r="AU14" s="72">
        <f t="shared" si="10"/>
        <v>0.36</v>
      </c>
      <c r="AV14" s="73">
        <f t="shared" si="11"/>
        <v>0.36</v>
      </c>
      <c r="AW14" s="74">
        <f t="shared" si="12"/>
        <v>0.72</v>
      </c>
      <c r="AX14" s="75">
        <f t="shared" si="13"/>
        <v>1.08</v>
      </c>
      <c r="AY14" s="76"/>
    </row>
    <row r="15" spans="1:51" s="77" customFormat="1" ht="25.15" customHeight="1" x14ac:dyDescent="0.25">
      <c r="A15" s="43" t="s">
        <v>57</v>
      </c>
      <c r="B15" s="44">
        <v>30</v>
      </c>
      <c r="C15" s="44">
        <f>T15</f>
        <v>0</v>
      </c>
      <c r="D15" s="44">
        <f>V15</f>
        <v>0</v>
      </c>
      <c r="E15" s="44">
        <f>X15</f>
        <v>0</v>
      </c>
      <c r="F15" s="44">
        <f>Z15</f>
        <v>0</v>
      </c>
      <c r="G15" s="44">
        <v>6</v>
      </c>
      <c r="H15" s="45">
        <f>AD15</f>
        <v>0</v>
      </c>
      <c r="I15" s="46">
        <f>SUM(B15:H15)</f>
        <v>36</v>
      </c>
      <c r="J15" s="47">
        <v>7</v>
      </c>
      <c r="K15" s="80"/>
      <c r="L15"/>
      <c r="M15" s="101"/>
      <c r="N15" s="49"/>
      <c r="O15" s="79"/>
      <c r="P15" s="51"/>
      <c r="Q15" s="52">
        <v>0</v>
      </c>
      <c r="R15" s="53">
        <f>Q15*R8</f>
        <v>0</v>
      </c>
      <c r="S15" s="52">
        <v>0</v>
      </c>
      <c r="T15" s="54">
        <f>S15*T8</f>
        <v>0</v>
      </c>
      <c r="U15" s="52">
        <v>0</v>
      </c>
      <c r="V15" s="54">
        <f>U15*V8</f>
        <v>0</v>
      </c>
      <c r="W15" s="52">
        <v>0</v>
      </c>
      <c r="X15" s="54">
        <f>W15*X8</f>
        <v>0</v>
      </c>
      <c r="Y15" s="52">
        <v>0</v>
      </c>
      <c r="Z15" s="54">
        <f>Y15*Z8</f>
        <v>0</v>
      </c>
      <c r="AA15" s="55">
        <f t="shared" si="14"/>
        <v>0</v>
      </c>
      <c r="AB15" s="52">
        <v>0</v>
      </c>
      <c r="AC15" s="56">
        <f>AB15*AC8</f>
        <v>0</v>
      </c>
      <c r="AD15" s="57">
        <v>0</v>
      </c>
      <c r="AE15" s="58"/>
      <c r="AF15" s="59">
        <f t="shared" si="0"/>
        <v>18</v>
      </c>
      <c r="AG15" s="60">
        <f t="shared" si="1"/>
        <v>12.6</v>
      </c>
      <c r="AH15" s="61">
        <f t="shared" si="2"/>
        <v>9.9</v>
      </c>
      <c r="AI15" s="62">
        <f t="shared" si="15"/>
        <v>12.672000000000001</v>
      </c>
      <c r="AJ15" s="63">
        <f t="shared" si="3"/>
        <v>8.4599999999999991</v>
      </c>
      <c r="AK15" s="64">
        <f t="shared" si="16"/>
        <v>10.828799999999999</v>
      </c>
      <c r="AL15" s="65">
        <f t="shared" si="4"/>
        <v>7.38</v>
      </c>
      <c r="AM15" s="65">
        <f t="shared" si="17"/>
        <v>9.4464000000000006</v>
      </c>
      <c r="AN15" s="66">
        <f t="shared" si="5"/>
        <v>5.903999999999999</v>
      </c>
      <c r="AO15" s="66">
        <f t="shared" si="18"/>
        <v>7.5571199999999985</v>
      </c>
      <c r="AP15" s="67">
        <f t="shared" si="6"/>
        <v>3.5999999999999996</v>
      </c>
      <c r="AQ15" s="68">
        <f t="shared" si="7"/>
        <v>1.7999999999999998</v>
      </c>
      <c r="AR15" s="69">
        <f t="shared" si="8"/>
        <v>1.08</v>
      </c>
      <c r="AS15" s="70">
        <f t="shared" si="19"/>
        <v>0</v>
      </c>
      <c r="AT15" s="71">
        <f t="shared" si="9"/>
        <v>0.72</v>
      </c>
      <c r="AU15" s="72">
        <f t="shared" si="10"/>
        <v>0.36</v>
      </c>
      <c r="AV15" s="73">
        <f t="shared" si="11"/>
        <v>0.36</v>
      </c>
      <c r="AW15" s="74">
        <f t="shared" si="12"/>
        <v>0.72</v>
      </c>
      <c r="AX15" s="75">
        <f t="shared" si="13"/>
        <v>1.08</v>
      </c>
      <c r="AY15" s="76"/>
    </row>
    <row r="16" spans="1:51" s="77" customFormat="1" ht="25.15" customHeight="1" x14ac:dyDescent="0.25">
      <c r="A16" s="43" t="s">
        <v>58</v>
      </c>
      <c r="B16" s="44">
        <v>30</v>
      </c>
      <c r="C16" s="44">
        <f>T16</f>
        <v>0</v>
      </c>
      <c r="D16" s="44">
        <f>V16</f>
        <v>0</v>
      </c>
      <c r="E16" s="44">
        <f>X16</f>
        <v>0</v>
      </c>
      <c r="F16" s="44">
        <f>Z16</f>
        <v>0</v>
      </c>
      <c r="G16" s="44">
        <v>5.4</v>
      </c>
      <c r="H16" s="45">
        <f>AD16</f>
        <v>0</v>
      </c>
      <c r="I16" s="46">
        <f>SUM(B16:H16)</f>
        <v>35.4</v>
      </c>
      <c r="J16" s="47">
        <v>8</v>
      </c>
      <c r="K16" s="80"/>
      <c r="L16"/>
      <c r="M16" s="2"/>
      <c r="N16" s="49"/>
      <c r="O16" s="79"/>
      <c r="P16" s="51"/>
      <c r="Q16" s="52">
        <v>0</v>
      </c>
      <c r="R16" s="53">
        <f>Q16*R8</f>
        <v>0</v>
      </c>
      <c r="S16" s="52">
        <v>0</v>
      </c>
      <c r="T16" s="54">
        <f>S16*T8</f>
        <v>0</v>
      </c>
      <c r="U16" s="52">
        <v>0</v>
      </c>
      <c r="V16" s="54">
        <f>U16*V8</f>
        <v>0</v>
      </c>
      <c r="W16" s="52">
        <v>0</v>
      </c>
      <c r="X16" s="54">
        <f>W16*X8</f>
        <v>0</v>
      </c>
      <c r="Y16" s="52">
        <v>0</v>
      </c>
      <c r="Z16" s="54">
        <f>Y16*Z8</f>
        <v>0</v>
      </c>
      <c r="AA16" s="55">
        <f t="shared" si="14"/>
        <v>0</v>
      </c>
      <c r="AB16" s="52">
        <v>0</v>
      </c>
      <c r="AC16" s="56">
        <f>AB16*AC8</f>
        <v>0</v>
      </c>
      <c r="AD16" s="57">
        <v>0</v>
      </c>
      <c r="AE16" s="58"/>
      <c r="AF16" s="59">
        <f t="shared" si="0"/>
        <v>17.7</v>
      </c>
      <c r="AG16" s="60">
        <f t="shared" si="1"/>
        <v>12.389999999999999</v>
      </c>
      <c r="AH16" s="61">
        <f t="shared" si="2"/>
        <v>9.7349999999999994</v>
      </c>
      <c r="AI16" s="62">
        <f t="shared" si="15"/>
        <v>12.772320000000001</v>
      </c>
      <c r="AJ16" s="63">
        <f t="shared" si="3"/>
        <v>8.3189999999999991</v>
      </c>
      <c r="AK16" s="64">
        <f t="shared" si="16"/>
        <v>10.914527999999999</v>
      </c>
      <c r="AL16" s="65">
        <f t="shared" si="4"/>
        <v>7.2569999999999997</v>
      </c>
      <c r="AM16" s="65">
        <f t="shared" si="17"/>
        <v>9.5211839999999999</v>
      </c>
      <c r="AN16" s="66">
        <f t="shared" si="5"/>
        <v>5.8055999999999992</v>
      </c>
      <c r="AO16" s="66">
        <f t="shared" si="18"/>
        <v>7.6169471999999994</v>
      </c>
      <c r="AP16" s="67">
        <f t="shared" si="6"/>
        <v>3.54</v>
      </c>
      <c r="AQ16" s="68">
        <f t="shared" si="7"/>
        <v>1.77</v>
      </c>
      <c r="AR16" s="69">
        <f t="shared" si="8"/>
        <v>1.0619999999999998</v>
      </c>
      <c r="AS16" s="70">
        <f t="shared" si="19"/>
        <v>0</v>
      </c>
      <c r="AT16" s="71">
        <f t="shared" si="9"/>
        <v>0.70799999999999996</v>
      </c>
      <c r="AU16" s="72">
        <f t="shared" si="10"/>
        <v>0.35399999999999998</v>
      </c>
      <c r="AV16" s="73">
        <f t="shared" si="11"/>
        <v>0.35399999999999998</v>
      </c>
      <c r="AW16" s="74">
        <f t="shared" si="12"/>
        <v>0.70799999999999996</v>
      </c>
      <c r="AX16" s="75">
        <f t="shared" si="13"/>
        <v>1.0619999999999998</v>
      </c>
      <c r="AY16" s="76"/>
    </row>
    <row r="17" spans="1:51" s="77" customFormat="1" ht="25.15" customHeight="1" x14ac:dyDescent="0.25">
      <c r="A17" s="43" t="s">
        <v>59</v>
      </c>
      <c r="B17" s="44">
        <v>2.4</v>
      </c>
      <c r="C17" s="44">
        <f>T17</f>
        <v>0</v>
      </c>
      <c r="D17" s="44">
        <v>15</v>
      </c>
      <c r="E17" s="44">
        <f>X17</f>
        <v>0</v>
      </c>
      <c r="F17" s="44">
        <f>Z17</f>
        <v>0</v>
      </c>
      <c r="G17" s="44">
        <v>6</v>
      </c>
      <c r="H17" s="45">
        <v>11.7</v>
      </c>
      <c r="I17" s="46">
        <f>SUM(B17:H17)</f>
        <v>35.099999999999994</v>
      </c>
      <c r="J17" s="47">
        <v>9</v>
      </c>
      <c r="K17" s="80"/>
      <c r="L17"/>
      <c r="M17" s="2"/>
      <c r="N17" s="49"/>
      <c r="O17" s="79"/>
      <c r="P17" s="51"/>
      <c r="Q17" s="52">
        <v>0</v>
      </c>
      <c r="R17" s="53">
        <f>Q17*R8</f>
        <v>0</v>
      </c>
      <c r="S17" s="52">
        <v>0</v>
      </c>
      <c r="T17" s="54">
        <f>S17*T8</f>
        <v>0</v>
      </c>
      <c r="U17" s="52">
        <v>0</v>
      </c>
      <c r="V17" s="54">
        <f>U17*V8</f>
        <v>0</v>
      </c>
      <c r="W17" s="52">
        <v>0</v>
      </c>
      <c r="X17" s="54">
        <f>W17*X8</f>
        <v>0</v>
      </c>
      <c r="Y17" s="52">
        <v>0</v>
      </c>
      <c r="Z17" s="54">
        <f>Y17*Z8</f>
        <v>0</v>
      </c>
      <c r="AA17" s="55">
        <f t="shared" si="14"/>
        <v>0</v>
      </c>
      <c r="AB17" s="52">
        <v>0</v>
      </c>
      <c r="AC17" s="56">
        <f>AB17*AC8</f>
        <v>0</v>
      </c>
      <c r="AD17" s="57">
        <v>0</v>
      </c>
      <c r="AE17" s="58"/>
      <c r="AF17" s="59">
        <f t="shared" si="0"/>
        <v>11.699999999999998</v>
      </c>
      <c r="AG17" s="60">
        <f t="shared" si="1"/>
        <v>8.1899999999999977</v>
      </c>
      <c r="AH17" s="61">
        <f t="shared" si="2"/>
        <v>6.4349999999999987</v>
      </c>
      <c r="AI17" s="62">
        <f t="shared" si="15"/>
        <v>9.5160779999999985</v>
      </c>
      <c r="AJ17" s="63">
        <f t="shared" si="3"/>
        <v>5.4989999999999988</v>
      </c>
      <c r="AK17" s="64">
        <f t="shared" si="16"/>
        <v>8.1319211999999972</v>
      </c>
      <c r="AL17" s="65">
        <f t="shared" si="4"/>
        <v>4.7969999999999988</v>
      </c>
      <c r="AM17" s="65">
        <f t="shared" si="17"/>
        <v>7.0938035999999984</v>
      </c>
      <c r="AN17" s="66">
        <f t="shared" si="5"/>
        <v>3.8375999999999988</v>
      </c>
      <c r="AO17" s="66">
        <f t="shared" si="18"/>
        <v>5.6750428799999977</v>
      </c>
      <c r="AP17" s="67">
        <f t="shared" si="6"/>
        <v>2.3399999999999994</v>
      </c>
      <c r="AQ17" s="68">
        <f t="shared" si="7"/>
        <v>1.1699999999999997</v>
      </c>
      <c r="AR17" s="69">
        <f t="shared" si="8"/>
        <v>0.70199999999999985</v>
      </c>
      <c r="AS17" s="70">
        <f t="shared" si="19"/>
        <v>0</v>
      </c>
      <c r="AT17" s="71">
        <f t="shared" si="9"/>
        <v>0.46799999999999992</v>
      </c>
      <c r="AU17" s="72">
        <f t="shared" si="10"/>
        <v>0.23399999999999996</v>
      </c>
      <c r="AV17" s="73">
        <f t="shared" si="11"/>
        <v>0.23399999999999996</v>
      </c>
      <c r="AW17" s="74">
        <f t="shared" si="12"/>
        <v>0.46799999999999992</v>
      </c>
      <c r="AX17" s="75">
        <f t="shared" si="13"/>
        <v>0.70199999999999985</v>
      </c>
      <c r="AY17" s="76"/>
    </row>
    <row r="18" spans="1:51" s="77" customFormat="1" ht="25.15" customHeight="1" x14ac:dyDescent="0.25">
      <c r="A18" s="43" t="s">
        <v>60</v>
      </c>
      <c r="B18" s="44">
        <v>11.6</v>
      </c>
      <c r="C18" s="44">
        <v>1.5</v>
      </c>
      <c r="D18" s="44">
        <v>15</v>
      </c>
      <c r="E18" s="44">
        <f>X18</f>
        <v>0</v>
      </c>
      <c r="F18" s="44">
        <f>Z18</f>
        <v>0</v>
      </c>
      <c r="G18" s="44">
        <v>6</v>
      </c>
      <c r="H18" s="45">
        <f>AD18</f>
        <v>0</v>
      </c>
      <c r="I18" s="46">
        <f>SUM(B18:H18)</f>
        <v>34.1</v>
      </c>
      <c r="J18" s="47">
        <v>10</v>
      </c>
      <c r="K18" s="80"/>
      <c r="L18"/>
      <c r="M18" s="2"/>
      <c r="N18" s="49"/>
      <c r="O18" s="79"/>
      <c r="P18" s="51"/>
      <c r="Q18" s="52">
        <v>0</v>
      </c>
      <c r="R18" s="53">
        <f t="shared" ref="R18:R82" si="20">Q18*R9</f>
        <v>0</v>
      </c>
      <c r="S18" s="52">
        <v>0</v>
      </c>
      <c r="T18" s="54">
        <f t="shared" ref="T18:T82" si="21">S18*T9</f>
        <v>0</v>
      </c>
      <c r="U18" s="52">
        <v>0</v>
      </c>
      <c r="V18" s="54">
        <f t="shared" ref="V18:V82" si="22">U18*V9</f>
        <v>0</v>
      </c>
      <c r="W18" s="52">
        <v>0</v>
      </c>
      <c r="X18" s="54">
        <f t="shared" ref="X18:X82" si="23">W18*X9</f>
        <v>0</v>
      </c>
      <c r="Y18" s="52">
        <v>0</v>
      </c>
      <c r="Z18" s="54">
        <f t="shared" ref="Z18:Z82" si="24">Y18*Z9</f>
        <v>0</v>
      </c>
      <c r="AA18" s="55">
        <f t="shared" si="14"/>
        <v>0</v>
      </c>
      <c r="AB18" s="52">
        <v>0</v>
      </c>
      <c r="AC18" s="56">
        <f t="shared" ref="AC18:AC82" si="25">AB18*AC9</f>
        <v>0</v>
      </c>
      <c r="AD18" s="57">
        <v>0</v>
      </c>
      <c r="AE18" s="58"/>
      <c r="AF18" s="59">
        <f t="shared" si="0"/>
        <v>17.05</v>
      </c>
      <c r="AG18" s="60">
        <f t="shared" si="1"/>
        <v>11.935</v>
      </c>
      <c r="AH18" s="61">
        <f t="shared" si="2"/>
        <v>9.3775000000000013</v>
      </c>
      <c r="AI18" s="62">
        <f t="shared" si="15"/>
        <v>13.867447000000002</v>
      </c>
      <c r="AJ18" s="63">
        <f t="shared" si="3"/>
        <v>8.0135000000000005</v>
      </c>
      <c r="AK18" s="64">
        <f t="shared" si="16"/>
        <v>11.8503638</v>
      </c>
      <c r="AL18" s="65">
        <f t="shared" si="4"/>
        <v>6.9905000000000008</v>
      </c>
      <c r="AM18" s="65">
        <f t="shared" si="17"/>
        <v>10.337551400000001</v>
      </c>
      <c r="AN18" s="66">
        <f t="shared" si="5"/>
        <v>5.5923999999999996</v>
      </c>
      <c r="AO18" s="66">
        <f t="shared" si="18"/>
        <v>8.2700411199999984</v>
      </c>
      <c r="AP18" s="67">
        <f t="shared" si="6"/>
        <v>3.41</v>
      </c>
      <c r="AQ18" s="68">
        <f t="shared" si="7"/>
        <v>1.7050000000000001</v>
      </c>
      <c r="AR18" s="69">
        <f t="shared" si="8"/>
        <v>1.0230000000000001</v>
      </c>
      <c r="AS18" s="70">
        <f t="shared" si="19"/>
        <v>0</v>
      </c>
      <c r="AT18" s="71">
        <f t="shared" si="9"/>
        <v>0.68200000000000005</v>
      </c>
      <c r="AU18" s="72">
        <f t="shared" si="10"/>
        <v>0.34100000000000003</v>
      </c>
      <c r="AV18" s="73">
        <f t="shared" si="11"/>
        <v>0.34100000000000003</v>
      </c>
      <c r="AW18" s="74">
        <f t="shared" si="12"/>
        <v>0.68200000000000005</v>
      </c>
      <c r="AX18" s="75">
        <f t="shared" si="13"/>
        <v>1.0230000000000001</v>
      </c>
      <c r="AY18" s="76"/>
    </row>
    <row r="19" spans="1:51" s="77" customFormat="1" ht="25.15" customHeight="1" x14ac:dyDescent="0.25">
      <c r="A19" s="43" t="s">
        <v>61</v>
      </c>
      <c r="B19" s="44">
        <v>6.8</v>
      </c>
      <c r="C19" s="44">
        <f>T19</f>
        <v>0</v>
      </c>
      <c r="D19" s="44">
        <v>15</v>
      </c>
      <c r="E19" s="44">
        <f>X19</f>
        <v>0</v>
      </c>
      <c r="F19" s="44">
        <f>Z19</f>
        <v>0</v>
      </c>
      <c r="G19" s="44">
        <v>6</v>
      </c>
      <c r="H19" s="45">
        <v>5.86</v>
      </c>
      <c r="I19" s="46">
        <f>SUM(B19:H19)</f>
        <v>33.660000000000004</v>
      </c>
      <c r="J19" s="47">
        <v>11</v>
      </c>
      <c r="K19" s="80"/>
      <c r="L19"/>
      <c r="M19" s="2"/>
      <c r="N19" s="49"/>
      <c r="O19" s="79"/>
      <c r="P19" s="51"/>
      <c r="Q19" s="52">
        <v>0</v>
      </c>
      <c r="R19" s="53">
        <f t="shared" si="20"/>
        <v>0</v>
      </c>
      <c r="S19" s="52">
        <v>0</v>
      </c>
      <c r="T19" s="54">
        <f t="shared" si="21"/>
        <v>0</v>
      </c>
      <c r="U19" s="52">
        <v>0</v>
      </c>
      <c r="V19" s="54">
        <f t="shared" si="22"/>
        <v>0</v>
      </c>
      <c r="W19" s="52">
        <v>0</v>
      </c>
      <c r="X19" s="54">
        <f t="shared" si="23"/>
        <v>0</v>
      </c>
      <c r="Y19" s="52">
        <v>0</v>
      </c>
      <c r="Z19" s="54">
        <f t="shared" si="24"/>
        <v>0</v>
      </c>
      <c r="AA19" s="55">
        <f t="shared" si="14"/>
        <v>0</v>
      </c>
      <c r="AB19" s="52">
        <v>0</v>
      </c>
      <c r="AC19" s="56">
        <f t="shared" si="25"/>
        <v>0</v>
      </c>
      <c r="AD19" s="57">
        <v>0</v>
      </c>
      <c r="AE19" s="58"/>
      <c r="AF19" s="59">
        <f t="shared" si="0"/>
        <v>13.900000000000002</v>
      </c>
      <c r="AG19" s="60">
        <f t="shared" si="1"/>
        <v>9.73</v>
      </c>
      <c r="AH19" s="61">
        <f t="shared" si="2"/>
        <v>7.6450000000000005</v>
      </c>
      <c r="AI19" s="62">
        <f t="shared" si="15"/>
        <v>11.167816000000002</v>
      </c>
      <c r="AJ19" s="63">
        <f t="shared" si="3"/>
        <v>6.5330000000000004</v>
      </c>
      <c r="AK19" s="64">
        <f t="shared" si="16"/>
        <v>9.5434064000000003</v>
      </c>
      <c r="AL19" s="65">
        <f t="shared" si="4"/>
        <v>5.6990000000000007</v>
      </c>
      <c r="AM19" s="65">
        <f t="shared" si="17"/>
        <v>8.3250992000000004</v>
      </c>
      <c r="AN19" s="66">
        <f t="shared" si="5"/>
        <v>4.5591999999999997</v>
      </c>
      <c r="AO19" s="66">
        <f t="shared" si="18"/>
        <v>6.6600793599999992</v>
      </c>
      <c r="AP19" s="67">
        <f t="shared" si="6"/>
        <v>2.7800000000000002</v>
      </c>
      <c r="AQ19" s="68">
        <f t="shared" si="7"/>
        <v>1.3900000000000001</v>
      </c>
      <c r="AR19" s="69">
        <f t="shared" si="8"/>
        <v>0.83400000000000007</v>
      </c>
      <c r="AS19" s="70">
        <f t="shared" si="19"/>
        <v>0</v>
      </c>
      <c r="AT19" s="71">
        <f t="shared" si="9"/>
        <v>0.55600000000000005</v>
      </c>
      <c r="AU19" s="72">
        <f t="shared" si="10"/>
        <v>0.27800000000000002</v>
      </c>
      <c r="AV19" s="73">
        <f t="shared" si="11"/>
        <v>0.27800000000000002</v>
      </c>
      <c r="AW19" s="74">
        <f t="shared" si="12"/>
        <v>0.55600000000000005</v>
      </c>
      <c r="AX19" s="75">
        <f t="shared" si="13"/>
        <v>0.83400000000000007</v>
      </c>
      <c r="AY19" s="76"/>
    </row>
    <row r="20" spans="1:51" s="77" customFormat="1" ht="25.15" customHeight="1" x14ac:dyDescent="0.25">
      <c r="A20" s="43" t="s">
        <v>62</v>
      </c>
      <c r="B20" s="44">
        <v>12.4</v>
      </c>
      <c r="C20" s="44">
        <f>T20</f>
        <v>0</v>
      </c>
      <c r="D20" s="44">
        <v>15</v>
      </c>
      <c r="E20" s="44">
        <f>X20</f>
        <v>0</v>
      </c>
      <c r="F20" s="44">
        <f>Z20</f>
        <v>0</v>
      </c>
      <c r="G20" s="44">
        <v>6</v>
      </c>
      <c r="H20" s="45">
        <v>0</v>
      </c>
      <c r="I20" s="46">
        <f>SUM(B20:H20)</f>
        <v>33.4</v>
      </c>
      <c r="J20" s="47">
        <v>12</v>
      </c>
      <c r="K20" s="80"/>
      <c r="L20"/>
      <c r="M20" s="2"/>
      <c r="N20" s="49"/>
      <c r="O20" s="79"/>
      <c r="P20" s="51"/>
      <c r="Q20" s="52">
        <v>0</v>
      </c>
      <c r="R20" s="53">
        <f t="shared" si="20"/>
        <v>0</v>
      </c>
      <c r="S20" s="52">
        <v>0</v>
      </c>
      <c r="T20" s="54">
        <f t="shared" si="21"/>
        <v>0</v>
      </c>
      <c r="U20" s="52">
        <v>0</v>
      </c>
      <c r="V20" s="54">
        <f t="shared" si="22"/>
        <v>0</v>
      </c>
      <c r="W20" s="52">
        <v>0</v>
      </c>
      <c r="X20" s="54">
        <f t="shared" si="23"/>
        <v>0</v>
      </c>
      <c r="Y20" s="52">
        <v>0</v>
      </c>
      <c r="Z20" s="54">
        <f t="shared" si="24"/>
        <v>0</v>
      </c>
      <c r="AA20" s="55">
        <f t="shared" si="14"/>
        <v>0</v>
      </c>
      <c r="AB20" s="52">
        <v>0</v>
      </c>
      <c r="AC20" s="56">
        <f t="shared" si="25"/>
        <v>0</v>
      </c>
      <c r="AD20" s="57">
        <v>0</v>
      </c>
      <c r="AE20" s="58"/>
      <c r="AF20" s="59">
        <f t="shared" si="0"/>
        <v>16.7</v>
      </c>
      <c r="AG20" s="60">
        <f t="shared" si="1"/>
        <v>11.69</v>
      </c>
      <c r="AH20" s="61">
        <f t="shared" si="2"/>
        <v>9.1849999999999987</v>
      </c>
      <c r="AI20" s="62">
        <f t="shared" si="15"/>
        <v>13.450954879999998</v>
      </c>
      <c r="AJ20" s="63">
        <f t="shared" si="3"/>
        <v>7.8489999999999993</v>
      </c>
      <c r="AK20" s="64">
        <f t="shared" si="16"/>
        <v>11.494452351999998</v>
      </c>
      <c r="AL20" s="65">
        <f t="shared" si="4"/>
        <v>6.8469999999999995</v>
      </c>
      <c r="AM20" s="65">
        <f t="shared" si="17"/>
        <v>10.027075455999999</v>
      </c>
      <c r="AN20" s="66">
        <f t="shared" si="5"/>
        <v>5.4775999999999989</v>
      </c>
      <c r="AO20" s="66">
        <f t="shared" si="18"/>
        <v>8.0216603647999989</v>
      </c>
      <c r="AP20" s="67">
        <f t="shared" si="6"/>
        <v>3.34</v>
      </c>
      <c r="AQ20" s="68">
        <f t="shared" si="7"/>
        <v>1.67</v>
      </c>
      <c r="AR20" s="69">
        <f t="shared" si="8"/>
        <v>1.0019999999999998</v>
      </c>
      <c r="AS20" s="70">
        <f t="shared" si="19"/>
        <v>0</v>
      </c>
      <c r="AT20" s="71">
        <f t="shared" si="9"/>
        <v>0.66799999999999993</v>
      </c>
      <c r="AU20" s="72">
        <f t="shared" si="10"/>
        <v>0.33399999999999996</v>
      </c>
      <c r="AV20" s="73">
        <f t="shared" si="11"/>
        <v>0.33399999999999996</v>
      </c>
      <c r="AW20" s="74">
        <f t="shared" si="12"/>
        <v>0.66799999999999993</v>
      </c>
      <c r="AX20" s="75">
        <f t="shared" si="13"/>
        <v>1.0019999999999998</v>
      </c>
      <c r="AY20" s="76"/>
    </row>
    <row r="21" spans="1:51" s="77" customFormat="1" ht="25.15" customHeight="1" x14ac:dyDescent="0.25">
      <c r="A21" s="43" t="s">
        <v>63</v>
      </c>
      <c r="B21" s="44">
        <v>11.6</v>
      </c>
      <c r="C21" s="44">
        <f>T21</f>
        <v>0</v>
      </c>
      <c r="D21" s="44">
        <v>15</v>
      </c>
      <c r="E21" s="44">
        <f>X21</f>
        <v>0</v>
      </c>
      <c r="F21" s="44">
        <f>Z21</f>
        <v>0</v>
      </c>
      <c r="G21" s="44">
        <v>6</v>
      </c>
      <c r="H21" s="45">
        <f>AD21</f>
        <v>0</v>
      </c>
      <c r="I21" s="46">
        <f>SUM(B21:H21)</f>
        <v>32.6</v>
      </c>
      <c r="J21" s="47">
        <v>13</v>
      </c>
      <c r="K21" s="80"/>
      <c r="L21"/>
      <c r="M21" s="2"/>
      <c r="N21" s="49"/>
      <c r="O21" s="79"/>
      <c r="P21" s="51"/>
      <c r="Q21" s="52">
        <v>0</v>
      </c>
      <c r="R21" s="53">
        <f t="shared" si="20"/>
        <v>0</v>
      </c>
      <c r="S21" s="52">
        <v>0</v>
      </c>
      <c r="T21" s="54">
        <f t="shared" si="21"/>
        <v>0</v>
      </c>
      <c r="U21" s="52">
        <v>0</v>
      </c>
      <c r="V21" s="54">
        <f t="shared" si="22"/>
        <v>0</v>
      </c>
      <c r="W21" s="52">
        <v>0</v>
      </c>
      <c r="X21" s="54">
        <f t="shared" si="23"/>
        <v>0</v>
      </c>
      <c r="Y21" s="52">
        <v>0</v>
      </c>
      <c r="Z21" s="54">
        <f t="shared" si="24"/>
        <v>0</v>
      </c>
      <c r="AA21" s="55">
        <f t="shared" si="14"/>
        <v>0</v>
      </c>
      <c r="AB21" s="52">
        <v>0</v>
      </c>
      <c r="AC21" s="56">
        <f t="shared" si="25"/>
        <v>0</v>
      </c>
      <c r="AD21" s="57">
        <v>0</v>
      </c>
      <c r="AE21" s="58"/>
      <c r="AF21" s="59">
        <f t="shared" si="0"/>
        <v>16.3</v>
      </c>
      <c r="AG21" s="60">
        <f t="shared" si="1"/>
        <v>11.41</v>
      </c>
      <c r="AH21" s="61">
        <f t="shared" si="2"/>
        <v>8.9649999999999999</v>
      </c>
      <c r="AI21" s="62">
        <f t="shared" si="15"/>
        <v>12.067241427999999</v>
      </c>
      <c r="AJ21" s="63">
        <f t="shared" si="3"/>
        <v>7.6610000000000005</v>
      </c>
      <c r="AK21" s="64">
        <f t="shared" si="16"/>
        <v>10.312006311199999</v>
      </c>
      <c r="AL21" s="65">
        <f t="shared" si="4"/>
        <v>6.6829999999999998</v>
      </c>
      <c r="AM21" s="65">
        <f t="shared" si="17"/>
        <v>8.9955799735999999</v>
      </c>
      <c r="AN21" s="66">
        <f t="shared" si="5"/>
        <v>5.3464</v>
      </c>
      <c r="AO21" s="66">
        <f t="shared" si="18"/>
        <v>7.1964639788799989</v>
      </c>
      <c r="AP21" s="67">
        <f t="shared" si="6"/>
        <v>3.2600000000000002</v>
      </c>
      <c r="AQ21" s="68">
        <f t="shared" si="7"/>
        <v>1.6300000000000001</v>
      </c>
      <c r="AR21" s="69">
        <f t="shared" si="8"/>
        <v>0.97799999999999998</v>
      </c>
      <c r="AS21" s="70">
        <f t="shared" si="19"/>
        <v>0</v>
      </c>
      <c r="AT21" s="71">
        <f t="shared" si="9"/>
        <v>0.65200000000000002</v>
      </c>
      <c r="AU21" s="72">
        <f t="shared" si="10"/>
        <v>0.32600000000000001</v>
      </c>
      <c r="AV21" s="73">
        <f t="shared" si="11"/>
        <v>0.32600000000000001</v>
      </c>
      <c r="AW21" s="74">
        <f t="shared" si="12"/>
        <v>0.65200000000000002</v>
      </c>
      <c r="AX21" s="75">
        <f t="shared" si="13"/>
        <v>0.97799999999999998</v>
      </c>
      <c r="AY21" s="76"/>
    </row>
    <row r="22" spans="1:51" s="77" customFormat="1" ht="25.15" customHeight="1" x14ac:dyDescent="0.25">
      <c r="A22" s="43" t="s">
        <v>64</v>
      </c>
      <c r="B22" s="44">
        <v>18.8</v>
      </c>
      <c r="C22" s="44">
        <v>2.4</v>
      </c>
      <c r="D22" s="44">
        <f>V22</f>
        <v>0</v>
      </c>
      <c r="E22" s="44">
        <f>X22</f>
        <v>0</v>
      </c>
      <c r="F22" s="44">
        <f>Z22</f>
        <v>0</v>
      </c>
      <c r="G22" s="44">
        <v>6</v>
      </c>
      <c r="H22" s="45">
        <v>4.7300000000000004</v>
      </c>
      <c r="I22" s="46">
        <f>SUM(B22:H22)</f>
        <v>31.93</v>
      </c>
      <c r="J22" s="47">
        <v>14</v>
      </c>
      <c r="K22" s="80"/>
      <c r="L22"/>
      <c r="M22" s="2"/>
      <c r="N22" s="49"/>
      <c r="O22" s="79"/>
      <c r="P22" s="51"/>
      <c r="Q22" s="52">
        <v>0</v>
      </c>
      <c r="R22" s="53">
        <f t="shared" si="20"/>
        <v>0</v>
      </c>
      <c r="S22" s="52">
        <v>0</v>
      </c>
      <c r="T22" s="54">
        <f t="shared" si="21"/>
        <v>0</v>
      </c>
      <c r="U22" s="52">
        <v>0</v>
      </c>
      <c r="V22" s="54">
        <f t="shared" si="22"/>
        <v>0</v>
      </c>
      <c r="W22" s="52">
        <v>0</v>
      </c>
      <c r="X22" s="54">
        <f t="shared" si="23"/>
        <v>0</v>
      </c>
      <c r="Y22" s="52">
        <v>0</v>
      </c>
      <c r="Z22" s="54">
        <f t="shared" si="24"/>
        <v>0</v>
      </c>
      <c r="AA22" s="55">
        <f t="shared" si="14"/>
        <v>0</v>
      </c>
      <c r="AB22" s="52">
        <v>0</v>
      </c>
      <c r="AC22" s="56">
        <f t="shared" si="25"/>
        <v>0</v>
      </c>
      <c r="AD22" s="57">
        <v>0</v>
      </c>
      <c r="AE22" s="58"/>
      <c r="AF22" s="59">
        <f t="shared" si="0"/>
        <v>13.600000000000001</v>
      </c>
      <c r="AG22" s="60">
        <f t="shared" si="1"/>
        <v>9.5200000000000014</v>
      </c>
      <c r="AH22" s="61">
        <f t="shared" si="2"/>
        <v>7.48</v>
      </c>
      <c r="AI22" s="62">
        <f t="shared" si="15"/>
        <v>11.251945584000001</v>
      </c>
      <c r="AJ22" s="63">
        <f t="shared" si="3"/>
        <v>6.3920000000000003</v>
      </c>
      <c r="AK22" s="64">
        <f t="shared" si="16"/>
        <v>9.6152989536</v>
      </c>
      <c r="AL22" s="65">
        <f t="shared" si="4"/>
        <v>5.5760000000000005</v>
      </c>
      <c r="AM22" s="65">
        <f t="shared" si="17"/>
        <v>8.3878139808000007</v>
      </c>
      <c r="AN22" s="66">
        <f t="shared" si="5"/>
        <v>4.4607999999999999</v>
      </c>
      <c r="AO22" s="66">
        <f t="shared" si="18"/>
        <v>6.7102511846399997</v>
      </c>
      <c r="AP22" s="67">
        <f t="shared" si="6"/>
        <v>2.72</v>
      </c>
      <c r="AQ22" s="68">
        <f t="shared" si="7"/>
        <v>1.36</v>
      </c>
      <c r="AR22" s="69">
        <f t="shared" si="8"/>
        <v>0.81600000000000006</v>
      </c>
      <c r="AS22" s="70">
        <f t="shared" si="19"/>
        <v>0</v>
      </c>
      <c r="AT22" s="71">
        <f t="shared" si="9"/>
        <v>0.54400000000000004</v>
      </c>
      <c r="AU22" s="72">
        <f t="shared" si="10"/>
        <v>0.27200000000000002</v>
      </c>
      <c r="AV22" s="73">
        <f t="shared" si="11"/>
        <v>0.27200000000000002</v>
      </c>
      <c r="AW22" s="74">
        <f t="shared" si="12"/>
        <v>0.54400000000000004</v>
      </c>
      <c r="AX22" s="75">
        <f t="shared" si="13"/>
        <v>0.81600000000000006</v>
      </c>
      <c r="AY22" s="76"/>
    </row>
    <row r="23" spans="1:51" s="77" customFormat="1" ht="25.15" customHeight="1" x14ac:dyDescent="0.25">
      <c r="A23" s="43" t="s">
        <v>96</v>
      </c>
      <c r="B23" s="44">
        <v>10.8</v>
      </c>
      <c r="C23" s="44">
        <f>T23</f>
        <v>0</v>
      </c>
      <c r="D23" s="44">
        <v>15</v>
      </c>
      <c r="E23" s="44">
        <f>X23</f>
        <v>0</v>
      </c>
      <c r="F23" s="44">
        <f>Z23</f>
        <v>0</v>
      </c>
      <c r="G23" s="44">
        <v>6</v>
      </c>
      <c r="H23" s="45">
        <v>0</v>
      </c>
      <c r="I23" s="46">
        <f>SUM(B23:H23)</f>
        <v>31.8</v>
      </c>
      <c r="J23" s="47">
        <v>15</v>
      </c>
      <c r="K23" s="80"/>
      <c r="L23"/>
      <c r="M23" s="2"/>
      <c r="N23" s="49"/>
      <c r="O23" s="79"/>
      <c r="P23" s="51"/>
      <c r="Q23" s="52">
        <v>0</v>
      </c>
      <c r="R23" s="53">
        <f t="shared" si="20"/>
        <v>0</v>
      </c>
      <c r="S23" s="52">
        <v>0</v>
      </c>
      <c r="T23" s="54">
        <f t="shared" si="21"/>
        <v>0</v>
      </c>
      <c r="U23" s="52">
        <v>0</v>
      </c>
      <c r="V23" s="54">
        <f t="shared" si="22"/>
        <v>0</v>
      </c>
      <c r="W23" s="52">
        <v>0</v>
      </c>
      <c r="X23" s="54">
        <f t="shared" si="23"/>
        <v>0</v>
      </c>
      <c r="Y23" s="52">
        <v>0</v>
      </c>
      <c r="Z23" s="54">
        <f t="shared" si="24"/>
        <v>0</v>
      </c>
      <c r="AA23" s="55">
        <f t="shared" si="14"/>
        <v>0</v>
      </c>
      <c r="AB23" s="52">
        <v>0</v>
      </c>
      <c r="AC23" s="56">
        <f t="shared" si="25"/>
        <v>0</v>
      </c>
      <c r="AD23" s="57">
        <v>0</v>
      </c>
      <c r="AE23" s="58"/>
      <c r="AF23" s="59">
        <f t="shared" si="0"/>
        <v>15.9</v>
      </c>
      <c r="AG23" s="60">
        <f t="shared" si="1"/>
        <v>11.13</v>
      </c>
      <c r="AH23" s="61">
        <f t="shared" si="2"/>
        <v>8.745000000000001</v>
      </c>
      <c r="AI23" s="62">
        <f t="shared" si="15"/>
        <v>12.296365488000001</v>
      </c>
      <c r="AJ23" s="63">
        <f t="shared" si="3"/>
        <v>7.4729999999999999</v>
      </c>
      <c r="AK23" s="64">
        <f t="shared" si="16"/>
        <v>10.507803235200001</v>
      </c>
      <c r="AL23" s="65">
        <f t="shared" si="4"/>
        <v>6.5190000000000001</v>
      </c>
      <c r="AM23" s="65">
        <f t="shared" si="17"/>
        <v>9.1663815456000002</v>
      </c>
      <c r="AN23" s="66">
        <f t="shared" si="5"/>
        <v>5.2151999999999994</v>
      </c>
      <c r="AO23" s="66">
        <f t="shared" si="18"/>
        <v>7.3331052364799998</v>
      </c>
      <c r="AP23" s="67">
        <f t="shared" si="6"/>
        <v>3.18</v>
      </c>
      <c r="AQ23" s="68">
        <f t="shared" si="7"/>
        <v>1.59</v>
      </c>
      <c r="AR23" s="69">
        <f t="shared" si="8"/>
        <v>0.95399999999999996</v>
      </c>
      <c r="AS23" s="70">
        <f t="shared" si="19"/>
        <v>0</v>
      </c>
      <c r="AT23" s="71">
        <f t="shared" si="9"/>
        <v>0.63600000000000001</v>
      </c>
      <c r="AU23" s="72">
        <f t="shared" si="10"/>
        <v>0.318</v>
      </c>
      <c r="AV23" s="73">
        <f t="shared" si="11"/>
        <v>0.318</v>
      </c>
      <c r="AW23" s="74">
        <f t="shared" si="12"/>
        <v>0.63600000000000001</v>
      </c>
      <c r="AX23" s="75">
        <f t="shared" si="13"/>
        <v>0.95399999999999996</v>
      </c>
      <c r="AY23" s="76"/>
    </row>
    <row r="24" spans="1:51" s="77" customFormat="1" ht="25.15" customHeight="1" x14ac:dyDescent="0.25">
      <c r="A24" s="43" t="s">
        <v>65</v>
      </c>
      <c r="B24" s="44">
        <v>25.6</v>
      </c>
      <c r="C24" s="44">
        <f>T24</f>
        <v>0</v>
      </c>
      <c r="D24" s="44">
        <f>V24</f>
        <v>0</v>
      </c>
      <c r="E24" s="44">
        <f>X24</f>
        <v>0</v>
      </c>
      <c r="F24" s="44">
        <f>Z24</f>
        <v>0</v>
      </c>
      <c r="G24" s="44">
        <v>6</v>
      </c>
      <c r="H24" s="45">
        <f>AD24</f>
        <v>0</v>
      </c>
      <c r="I24" s="46">
        <f>SUM(B24:H24)</f>
        <v>31.6</v>
      </c>
      <c r="J24" s="47">
        <v>16</v>
      </c>
      <c r="K24" s="80"/>
      <c r="L24"/>
      <c r="M24" s="2"/>
      <c r="N24" s="49"/>
      <c r="O24" s="79"/>
      <c r="P24" s="51"/>
      <c r="Q24" s="52">
        <v>1</v>
      </c>
      <c r="R24" s="53">
        <f t="shared" si="20"/>
        <v>0</v>
      </c>
      <c r="S24" s="52">
        <v>0</v>
      </c>
      <c r="T24" s="54">
        <f t="shared" si="21"/>
        <v>0</v>
      </c>
      <c r="U24" s="52">
        <v>0</v>
      </c>
      <c r="V24" s="54">
        <f t="shared" si="22"/>
        <v>0</v>
      </c>
      <c r="W24" s="52">
        <v>0</v>
      </c>
      <c r="X24" s="54">
        <f t="shared" si="23"/>
        <v>0</v>
      </c>
      <c r="Y24" s="52">
        <v>0</v>
      </c>
      <c r="Z24" s="54">
        <f t="shared" si="24"/>
        <v>0</v>
      </c>
      <c r="AA24" s="55">
        <f t="shared" si="14"/>
        <v>0</v>
      </c>
      <c r="AB24" s="52">
        <v>0</v>
      </c>
      <c r="AC24" s="56">
        <f t="shared" si="25"/>
        <v>0</v>
      </c>
      <c r="AD24" s="57">
        <v>0</v>
      </c>
      <c r="AE24" s="58"/>
      <c r="AF24" s="59">
        <f t="shared" si="0"/>
        <v>15.8</v>
      </c>
      <c r="AG24" s="60">
        <f t="shared" si="1"/>
        <v>11.06</v>
      </c>
      <c r="AH24" s="61">
        <f t="shared" si="2"/>
        <v>8.69</v>
      </c>
      <c r="AI24" s="62">
        <f t="shared" si="15"/>
        <v>12.940501742079999</v>
      </c>
      <c r="AJ24" s="63">
        <f t="shared" si="3"/>
        <v>7.4260000000000002</v>
      </c>
      <c r="AK24" s="64">
        <f t="shared" si="16"/>
        <v>11.058246943232</v>
      </c>
      <c r="AL24" s="65">
        <f t="shared" si="4"/>
        <v>6.4779999999999998</v>
      </c>
      <c r="AM24" s="65">
        <f t="shared" si="17"/>
        <v>9.6465558440959995</v>
      </c>
      <c r="AN24" s="66">
        <f t="shared" si="5"/>
        <v>5.1823999999999995</v>
      </c>
      <c r="AO24" s="66">
        <f t="shared" si="18"/>
        <v>7.7172446752767989</v>
      </c>
      <c r="AP24" s="67">
        <f t="shared" si="6"/>
        <v>3.16</v>
      </c>
      <c r="AQ24" s="68">
        <f t="shared" si="7"/>
        <v>1.58</v>
      </c>
      <c r="AR24" s="69">
        <f t="shared" si="8"/>
        <v>0.94799999999999995</v>
      </c>
      <c r="AS24" s="70">
        <f t="shared" si="19"/>
        <v>0</v>
      </c>
      <c r="AT24" s="71">
        <f t="shared" si="9"/>
        <v>0.63200000000000001</v>
      </c>
      <c r="AU24" s="72">
        <f t="shared" si="10"/>
        <v>0.316</v>
      </c>
      <c r="AV24" s="73">
        <f t="shared" si="11"/>
        <v>0.316</v>
      </c>
      <c r="AW24" s="74">
        <f t="shared" si="12"/>
        <v>0.63200000000000001</v>
      </c>
      <c r="AX24" s="75">
        <f t="shared" si="13"/>
        <v>0.94799999999999995</v>
      </c>
      <c r="AY24" s="76"/>
    </row>
    <row r="25" spans="1:51" s="77" customFormat="1" ht="25.15" customHeight="1" x14ac:dyDescent="0.25">
      <c r="A25" s="43" t="s">
        <v>66</v>
      </c>
      <c r="B25" s="44">
        <v>2.4</v>
      </c>
      <c r="C25" s="44">
        <f>T25</f>
        <v>0</v>
      </c>
      <c r="D25" s="44">
        <v>15</v>
      </c>
      <c r="E25" s="44">
        <f>X25</f>
        <v>0</v>
      </c>
      <c r="F25" s="44">
        <f>Z25</f>
        <v>0</v>
      </c>
      <c r="G25" s="44">
        <v>5.7</v>
      </c>
      <c r="H25" s="45">
        <v>8.08</v>
      </c>
      <c r="I25" s="46">
        <f>SUM(B25:H25)</f>
        <v>31.18</v>
      </c>
      <c r="J25" s="47">
        <v>17</v>
      </c>
      <c r="K25" s="80"/>
      <c r="L25"/>
      <c r="M25" s="2"/>
      <c r="N25" s="49"/>
      <c r="O25" s="79"/>
      <c r="P25" s="51"/>
      <c r="Q25" s="52">
        <v>2</v>
      </c>
      <c r="R25" s="53">
        <f t="shared" si="20"/>
        <v>0</v>
      </c>
      <c r="S25" s="52">
        <v>0</v>
      </c>
      <c r="T25" s="54">
        <f t="shared" si="21"/>
        <v>0</v>
      </c>
      <c r="U25" s="52">
        <v>0</v>
      </c>
      <c r="V25" s="54">
        <f t="shared" si="22"/>
        <v>0</v>
      </c>
      <c r="W25" s="52">
        <v>0</v>
      </c>
      <c r="X25" s="54">
        <f t="shared" si="23"/>
        <v>0</v>
      </c>
      <c r="Y25" s="52">
        <v>0</v>
      </c>
      <c r="Z25" s="54">
        <f t="shared" si="24"/>
        <v>0</v>
      </c>
      <c r="AA25" s="55">
        <f t="shared" si="14"/>
        <v>0</v>
      </c>
      <c r="AB25" s="52">
        <v>0</v>
      </c>
      <c r="AC25" s="56">
        <f t="shared" si="25"/>
        <v>0</v>
      </c>
      <c r="AD25" s="57">
        <v>0</v>
      </c>
      <c r="AE25" s="58"/>
      <c r="AF25" s="59">
        <f t="shared" si="0"/>
        <v>11.55</v>
      </c>
      <c r="AG25" s="60">
        <f t="shared" si="1"/>
        <v>8.0850000000000009</v>
      </c>
      <c r="AH25" s="61">
        <f t="shared" si="2"/>
        <v>6.3525</v>
      </c>
      <c r="AI25" s="62">
        <f t="shared" si="15"/>
        <v>9.1400327698680002</v>
      </c>
      <c r="AJ25" s="63">
        <f t="shared" si="3"/>
        <v>5.4285000000000005</v>
      </c>
      <c r="AK25" s="64">
        <f t="shared" si="16"/>
        <v>7.8105734578871999</v>
      </c>
      <c r="AL25" s="65">
        <f t="shared" si="4"/>
        <v>4.7355</v>
      </c>
      <c r="AM25" s="65">
        <f t="shared" si="17"/>
        <v>6.8134789739016002</v>
      </c>
      <c r="AN25" s="66">
        <f t="shared" si="5"/>
        <v>3.7883999999999998</v>
      </c>
      <c r="AO25" s="66">
        <f t="shared" si="18"/>
        <v>5.4507831791212791</v>
      </c>
      <c r="AP25" s="67">
        <f t="shared" si="6"/>
        <v>2.31</v>
      </c>
      <c r="AQ25" s="68">
        <f t="shared" si="7"/>
        <v>1.155</v>
      </c>
      <c r="AR25" s="69">
        <f t="shared" si="8"/>
        <v>0.69300000000000006</v>
      </c>
      <c r="AS25" s="70">
        <f t="shared" si="19"/>
        <v>0</v>
      </c>
      <c r="AT25" s="71">
        <f t="shared" si="9"/>
        <v>0.46200000000000002</v>
      </c>
      <c r="AU25" s="72">
        <f t="shared" si="10"/>
        <v>0.23100000000000001</v>
      </c>
      <c r="AV25" s="73">
        <f t="shared" si="11"/>
        <v>0.23100000000000001</v>
      </c>
      <c r="AW25" s="74">
        <f t="shared" si="12"/>
        <v>0.46200000000000002</v>
      </c>
      <c r="AX25" s="75">
        <f t="shared" si="13"/>
        <v>0.69300000000000006</v>
      </c>
      <c r="AY25" s="76"/>
    </row>
    <row r="26" spans="1:51" s="77" customFormat="1" ht="25.15" customHeight="1" x14ac:dyDescent="0.25">
      <c r="A26" s="43" t="s">
        <v>67</v>
      </c>
      <c r="B26" s="44">
        <v>21.6</v>
      </c>
      <c r="C26" s="44">
        <f>T26</f>
        <v>0</v>
      </c>
      <c r="D26" s="44">
        <v>0.2</v>
      </c>
      <c r="E26" s="44">
        <f>X26</f>
        <v>0</v>
      </c>
      <c r="F26" s="44">
        <f>Z26</f>
        <v>0</v>
      </c>
      <c r="G26" s="44">
        <v>3.8</v>
      </c>
      <c r="H26" s="45">
        <v>5.0199999999999996</v>
      </c>
      <c r="I26" s="46">
        <f>SUM(B26:H26)</f>
        <v>30.62</v>
      </c>
      <c r="J26" s="47">
        <v>18</v>
      </c>
      <c r="K26" s="80"/>
      <c r="L26"/>
      <c r="M26" s="2"/>
      <c r="N26" s="49"/>
      <c r="O26" s="79"/>
      <c r="P26" s="51"/>
      <c r="Q26" s="52">
        <v>3</v>
      </c>
      <c r="R26" s="53">
        <f t="shared" si="20"/>
        <v>0</v>
      </c>
      <c r="S26" s="52">
        <v>0</v>
      </c>
      <c r="T26" s="54">
        <f t="shared" si="21"/>
        <v>0</v>
      </c>
      <c r="U26" s="52">
        <v>0</v>
      </c>
      <c r="V26" s="54">
        <f t="shared" si="22"/>
        <v>0</v>
      </c>
      <c r="W26" s="52">
        <v>0</v>
      </c>
      <c r="X26" s="54">
        <f t="shared" si="23"/>
        <v>0</v>
      </c>
      <c r="Y26" s="52">
        <v>0</v>
      </c>
      <c r="Z26" s="54">
        <f t="shared" si="24"/>
        <v>0</v>
      </c>
      <c r="AA26" s="55">
        <f t="shared" si="14"/>
        <v>0</v>
      </c>
      <c r="AB26" s="52">
        <v>0</v>
      </c>
      <c r="AC26" s="56">
        <f t="shared" si="25"/>
        <v>0</v>
      </c>
      <c r="AD26" s="57">
        <v>0</v>
      </c>
      <c r="AE26" s="58"/>
      <c r="AF26" s="59">
        <f t="shared" si="0"/>
        <v>12.8</v>
      </c>
      <c r="AG26" s="60">
        <f t="shared" si="1"/>
        <v>8.9600000000000009</v>
      </c>
      <c r="AH26" s="61">
        <f t="shared" si="2"/>
        <v>7.04</v>
      </c>
      <c r="AI26" s="62">
        <f t="shared" si="15"/>
        <v>9.920498069504001</v>
      </c>
      <c r="AJ26" s="63">
        <f t="shared" si="3"/>
        <v>6.016</v>
      </c>
      <c r="AK26" s="64">
        <f t="shared" si="16"/>
        <v>8.4775165321215997</v>
      </c>
      <c r="AL26" s="65">
        <f t="shared" si="4"/>
        <v>5.2480000000000002</v>
      </c>
      <c r="AM26" s="65">
        <f t="shared" si="17"/>
        <v>7.3952803790848005</v>
      </c>
      <c r="AN26" s="66">
        <f t="shared" si="5"/>
        <v>4.1983999999999995</v>
      </c>
      <c r="AO26" s="66">
        <f t="shared" si="18"/>
        <v>5.916224303267839</v>
      </c>
      <c r="AP26" s="67">
        <f t="shared" si="6"/>
        <v>2.56</v>
      </c>
      <c r="AQ26" s="68">
        <f t="shared" si="7"/>
        <v>1.28</v>
      </c>
      <c r="AR26" s="69">
        <f t="shared" si="8"/>
        <v>0.76800000000000002</v>
      </c>
      <c r="AS26" s="70">
        <f t="shared" si="19"/>
        <v>0</v>
      </c>
      <c r="AT26" s="71">
        <f t="shared" si="9"/>
        <v>0.51200000000000001</v>
      </c>
      <c r="AU26" s="72">
        <f t="shared" si="10"/>
        <v>0.25600000000000001</v>
      </c>
      <c r="AV26" s="73">
        <f t="shared" si="11"/>
        <v>0.25600000000000001</v>
      </c>
      <c r="AW26" s="74">
        <f t="shared" si="12"/>
        <v>0.51200000000000001</v>
      </c>
      <c r="AX26" s="75">
        <f t="shared" si="13"/>
        <v>0.76800000000000002</v>
      </c>
      <c r="AY26" s="76"/>
    </row>
    <row r="27" spans="1:51" s="77" customFormat="1" ht="25.15" customHeight="1" x14ac:dyDescent="0.25">
      <c r="A27" s="43" t="s">
        <v>68</v>
      </c>
      <c r="B27" s="44">
        <v>6</v>
      </c>
      <c r="C27" s="44">
        <f>T27</f>
        <v>0</v>
      </c>
      <c r="D27" s="44">
        <v>15</v>
      </c>
      <c r="E27" s="44">
        <v>2.8</v>
      </c>
      <c r="F27" s="44">
        <f>Z27</f>
        <v>0</v>
      </c>
      <c r="G27" s="44">
        <v>6</v>
      </c>
      <c r="H27" s="45">
        <f>AD27</f>
        <v>0</v>
      </c>
      <c r="I27" s="46">
        <f>SUM(B27:H27)</f>
        <v>29.8</v>
      </c>
      <c r="J27" s="47">
        <v>19</v>
      </c>
      <c r="K27" s="80"/>
      <c r="L27"/>
      <c r="M27" s="2"/>
      <c r="N27" s="49"/>
      <c r="O27" s="79"/>
      <c r="P27" s="51"/>
      <c r="Q27" s="52">
        <v>4</v>
      </c>
      <c r="R27" s="53">
        <f t="shared" si="20"/>
        <v>0</v>
      </c>
      <c r="S27" s="52">
        <v>0</v>
      </c>
      <c r="T27" s="54">
        <f t="shared" si="21"/>
        <v>0</v>
      </c>
      <c r="U27" s="52">
        <v>0</v>
      </c>
      <c r="V27" s="54">
        <f t="shared" si="22"/>
        <v>0</v>
      </c>
      <c r="W27" s="52">
        <v>0</v>
      </c>
      <c r="X27" s="54">
        <f t="shared" si="23"/>
        <v>0</v>
      </c>
      <c r="Y27" s="52">
        <v>0</v>
      </c>
      <c r="Z27" s="54">
        <f t="shared" si="24"/>
        <v>0</v>
      </c>
      <c r="AA27" s="55">
        <f t="shared" si="14"/>
        <v>0</v>
      </c>
      <c r="AB27" s="52">
        <v>0</v>
      </c>
      <c r="AC27" s="56">
        <f t="shared" si="25"/>
        <v>0</v>
      </c>
      <c r="AD27" s="57">
        <v>0</v>
      </c>
      <c r="AE27" s="58"/>
      <c r="AF27" s="59">
        <f t="shared" si="0"/>
        <v>14.899999999999999</v>
      </c>
      <c r="AG27" s="60">
        <f t="shared" si="1"/>
        <v>10.43</v>
      </c>
      <c r="AH27" s="61">
        <f t="shared" si="2"/>
        <v>8.1950000000000003</v>
      </c>
      <c r="AI27" s="62">
        <f t="shared" si="15"/>
        <v>11.859316915423999</v>
      </c>
      <c r="AJ27" s="63">
        <f t="shared" si="3"/>
        <v>7.0030000000000001</v>
      </c>
      <c r="AK27" s="64">
        <f t="shared" si="16"/>
        <v>10.1343253640896</v>
      </c>
      <c r="AL27" s="65">
        <f t="shared" si="4"/>
        <v>6.109</v>
      </c>
      <c r="AM27" s="65">
        <f t="shared" si="17"/>
        <v>8.8405817005887997</v>
      </c>
      <c r="AN27" s="66">
        <f t="shared" si="5"/>
        <v>4.8871999999999991</v>
      </c>
      <c r="AO27" s="66">
        <f t="shared" si="18"/>
        <v>7.072465360471039</v>
      </c>
      <c r="AP27" s="67">
        <f t="shared" si="6"/>
        <v>2.98</v>
      </c>
      <c r="AQ27" s="68">
        <f t="shared" si="7"/>
        <v>1.49</v>
      </c>
      <c r="AR27" s="69">
        <f t="shared" si="8"/>
        <v>0.89399999999999991</v>
      </c>
      <c r="AS27" s="70">
        <f t="shared" si="19"/>
        <v>0</v>
      </c>
      <c r="AT27" s="71">
        <f t="shared" si="9"/>
        <v>0.59599999999999997</v>
      </c>
      <c r="AU27" s="72">
        <f t="shared" si="10"/>
        <v>0.29799999999999999</v>
      </c>
      <c r="AV27" s="73">
        <f t="shared" si="11"/>
        <v>0.29799999999999999</v>
      </c>
      <c r="AW27" s="74">
        <f t="shared" si="12"/>
        <v>0.59599999999999997</v>
      </c>
      <c r="AX27" s="75">
        <f t="shared" si="13"/>
        <v>0.89399999999999991</v>
      </c>
      <c r="AY27" s="76"/>
    </row>
    <row r="28" spans="1:51" s="77" customFormat="1" ht="25.15" customHeight="1" x14ac:dyDescent="0.25">
      <c r="A28" s="43" t="s">
        <v>69</v>
      </c>
      <c r="B28" s="44">
        <v>8.4</v>
      </c>
      <c r="C28" s="44">
        <f>T28</f>
        <v>0</v>
      </c>
      <c r="D28" s="44">
        <v>15</v>
      </c>
      <c r="E28" s="44">
        <f>X28</f>
        <v>0</v>
      </c>
      <c r="F28" s="44">
        <f>Z28</f>
        <v>0</v>
      </c>
      <c r="G28" s="44">
        <v>6</v>
      </c>
      <c r="H28" s="45">
        <v>0</v>
      </c>
      <c r="I28" s="46">
        <f>SUM(B28:H28)</f>
        <v>29.4</v>
      </c>
      <c r="J28" s="47">
        <v>20</v>
      </c>
      <c r="K28" s="80"/>
      <c r="L28"/>
      <c r="M28" s="2"/>
      <c r="N28" s="49"/>
      <c r="O28" s="79"/>
      <c r="P28" s="51"/>
      <c r="Q28" s="52">
        <v>5</v>
      </c>
      <c r="R28" s="53">
        <f t="shared" si="20"/>
        <v>0</v>
      </c>
      <c r="S28" s="52">
        <v>0</v>
      </c>
      <c r="T28" s="54">
        <f t="shared" si="21"/>
        <v>0</v>
      </c>
      <c r="U28" s="52">
        <v>0</v>
      </c>
      <c r="V28" s="54">
        <f t="shared" si="22"/>
        <v>0</v>
      </c>
      <c r="W28" s="52">
        <v>0</v>
      </c>
      <c r="X28" s="54">
        <f t="shared" si="23"/>
        <v>0</v>
      </c>
      <c r="Y28" s="52">
        <v>0</v>
      </c>
      <c r="Z28" s="54">
        <f t="shared" si="24"/>
        <v>0</v>
      </c>
      <c r="AA28" s="55">
        <f t="shared" si="14"/>
        <v>0</v>
      </c>
      <c r="AB28" s="52">
        <v>0</v>
      </c>
      <c r="AC28" s="56">
        <f t="shared" si="25"/>
        <v>0</v>
      </c>
      <c r="AD28" s="57">
        <v>0</v>
      </c>
      <c r="AE28" s="58"/>
      <c r="AF28" s="59">
        <f t="shared" si="0"/>
        <v>14.7</v>
      </c>
      <c r="AG28" s="60">
        <f t="shared" si="1"/>
        <v>10.29</v>
      </c>
      <c r="AH28" s="61">
        <f t="shared" si="2"/>
        <v>8.0849999999999991</v>
      </c>
      <c r="AI28" s="62">
        <f t="shared" si="15"/>
        <v>11.889507512171519</v>
      </c>
      <c r="AJ28" s="63">
        <f t="shared" si="3"/>
        <v>6.9089999999999998</v>
      </c>
      <c r="AK28" s="64">
        <f t="shared" si="16"/>
        <v>10.160124601310208</v>
      </c>
      <c r="AL28" s="65">
        <f t="shared" si="4"/>
        <v>6.0269999999999992</v>
      </c>
      <c r="AM28" s="65">
        <f t="shared" si="17"/>
        <v>8.8630874181642234</v>
      </c>
      <c r="AN28" s="66">
        <f t="shared" si="5"/>
        <v>4.8215999999999992</v>
      </c>
      <c r="AO28" s="66">
        <f t="shared" si="18"/>
        <v>7.0904699345313782</v>
      </c>
      <c r="AP28" s="67">
        <f t="shared" si="6"/>
        <v>2.94</v>
      </c>
      <c r="AQ28" s="68">
        <f t="shared" si="7"/>
        <v>1.47</v>
      </c>
      <c r="AR28" s="69">
        <f t="shared" si="8"/>
        <v>0.8819999999999999</v>
      </c>
      <c r="AS28" s="70">
        <f t="shared" si="19"/>
        <v>0</v>
      </c>
      <c r="AT28" s="71">
        <f t="shared" si="9"/>
        <v>0.58799999999999997</v>
      </c>
      <c r="AU28" s="72">
        <f t="shared" si="10"/>
        <v>0.29399999999999998</v>
      </c>
      <c r="AV28" s="73">
        <f t="shared" si="11"/>
        <v>0.29399999999999998</v>
      </c>
      <c r="AW28" s="74">
        <f t="shared" si="12"/>
        <v>0.58799999999999997</v>
      </c>
      <c r="AX28" s="75">
        <f t="shared" si="13"/>
        <v>0.8819999999999999</v>
      </c>
      <c r="AY28" s="76"/>
    </row>
    <row r="29" spans="1:51" s="77" customFormat="1" ht="25.15" customHeight="1" x14ac:dyDescent="0.25">
      <c r="A29" s="43" t="s">
        <v>70</v>
      </c>
      <c r="B29" s="44">
        <v>3.6</v>
      </c>
      <c r="C29" s="44">
        <f>T29</f>
        <v>0</v>
      </c>
      <c r="D29" s="44">
        <v>15</v>
      </c>
      <c r="E29" s="44">
        <f>X29</f>
        <v>0</v>
      </c>
      <c r="F29" s="44">
        <f>Z29</f>
        <v>0</v>
      </c>
      <c r="G29" s="44">
        <v>6</v>
      </c>
      <c r="H29" s="45">
        <v>4.62</v>
      </c>
      <c r="I29" s="46">
        <f>SUM(B29:H29)</f>
        <v>29.220000000000002</v>
      </c>
      <c r="J29" s="47">
        <v>21</v>
      </c>
      <c r="K29" s="80"/>
      <c r="L29"/>
      <c r="M29" s="2"/>
      <c r="N29" s="49"/>
      <c r="O29" s="79"/>
      <c r="P29" s="51"/>
      <c r="Q29" s="52">
        <v>6</v>
      </c>
      <c r="R29" s="53">
        <f t="shared" si="20"/>
        <v>0</v>
      </c>
      <c r="S29" s="52">
        <v>0</v>
      </c>
      <c r="T29" s="54">
        <f t="shared" si="21"/>
        <v>0</v>
      </c>
      <c r="U29" s="52">
        <v>0</v>
      </c>
      <c r="V29" s="54">
        <f t="shared" si="22"/>
        <v>0</v>
      </c>
      <c r="W29" s="52">
        <v>0</v>
      </c>
      <c r="X29" s="54">
        <f t="shared" si="23"/>
        <v>0</v>
      </c>
      <c r="Y29" s="52">
        <v>0</v>
      </c>
      <c r="Z29" s="54">
        <f t="shared" si="24"/>
        <v>0</v>
      </c>
      <c r="AA29" s="55">
        <f t="shared" si="14"/>
        <v>0</v>
      </c>
      <c r="AB29" s="52">
        <v>0</v>
      </c>
      <c r="AC29" s="56">
        <f t="shared" si="25"/>
        <v>0</v>
      </c>
      <c r="AD29" s="57">
        <v>0</v>
      </c>
      <c r="AE29" s="58"/>
      <c r="AF29" s="59">
        <f t="shared" si="0"/>
        <v>12.3</v>
      </c>
      <c r="AG29" s="60">
        <f t="shared" si="1"/>
        <v>8.6100000000000012</v>
      </c>
      <c r="AH29" s="61">
        <f t="shared" si="2"/>
        <v>6.7650000000000006</v>
      </c>
      <c r="AI29" s="62">
        <f t="shared" si="15"/>
        <v>9.0134480613875283</v>
      </c>
      <c r="AJ29" s="63">
        <f t="shared" si="3"/>
        <v>5.7810000000000006</v>
      </c>
      <c r="AK29" s="64">
        <f t="shared" si="16"/>
        <v>7.7024010706402519</v>
      </c>
      <c r="AL29" s="65">
        <f t="shared" si="4"/>
        <v>5.0430000000000001</v>
      </c>
      <c r="AM29" s="65">
        <f t="shared" si="17"/>
        <v>6.7191158275797935</v>
      </c>
      <c r="AN29" s="66">
        <f t="shared" si="5"/>
        <v>4.0343999999999998</v>
      </c>
      <c r="AO29" s="66">
        <f t="shared" si="18"/>
        <v>5.3752926620638348</v>
      </c>
      <c r="AP29" s="67">
        <f t="shared" si="6"/>
        <v>2.4600000000000004</v>
      </c>
      <c r="AQ29" s="68">
        <f t="shared" si="7"/>
        <v>1.2300000000000002</v>
      </c>
      <c r="AR29" s="69">
        <f t="shared" si="8"/>
        <v>0.7380000000000001</v>
      </c>
      <c r="AS29" s="70">
        <f t="shared" si="19"/>
        <v>0</v>
      </c>
      <c r="AT29" s="71">
        <f t="shared" si="9"/>
        <v>0.49200000000000005</v>
      </c>
      <c r="AU29" s="72">
        <f t="shared" si="10"/>
        <v>0.24600000000000002</v>
      </c>
      <c r="AV29" s="73">
        <f t="shared" si="11"/>
        <v>0.24600000000000002</v>
      </c>
      <c r="AW29" s="74">
        <f t="shared" si="12"/>
        <v>0.49200000000000005</v>
      </c>
      <c r="AX29" s="75">
        <f t="shared" si="13"/>
        <v>0.7380000000000001</v>
      </c>
      <c r="AY29" s="76"/>
    </row>
    <row r="30" spans="1:51" s="77" customFormat="1" ht="25.15" customHeight="1" x14ac:dyDescent="0.25">
      <c r="A30" s="43" t="s">
        <v>71</v>
      </c>
      <c r="B30" s="44">
        <v>2.4</v>
      </c>
      <c r="C30" s="44">
        <f>T30</f>
        <v>0</v>
      </c>
      <c r="D30" s="44">
        <v>15</v>
      </c>
      <c r="E30" s="44">
        <f>X30</f>
        <v>0</v>
      </c>
      <c r="F30" s="44">
        <f>Z30</f>
        <v>0</v>
      </c>
      <c r="G30" s="44">
        <v>5.9</v>
      </c>
      <c r="H30" s="45">
        <v>5.36</v>
      </c>
      <c r="I30" s="46">
        <f>SUM(B30:H30)</f>
        <v>28.659999999999997</v>
      </c>
      <c r="J30" s="47">
        <v>22</v>
      </c>
      <c r="K30" s="80"/>
      <c r="L30"/>
      <c r="M30" s="2"/>
      <c r="N30" s="49"/>
      <c r="O30" s="79"/>
      <c r="P30" s="51"/>
      <c r="Q30" s="52">
        <v>7</v>
      </c>
      <c r="R30" s="53">
        <f t="shared" si="20"/>
        <v>0</v>
      </c>
      <c r="S30" s="52">
        <v>0</v>
      </c>
      <c r="T30" s="54">
        <f t="shared" si="21"/>
        <v>0</v>
      </c>
      <c r="U30" s="52">
        <v>0</v>
      </c>
      <c r="V30" s="54">
        <f t="shared" si="22"/>
        <v>0</v>
      </c>
      <c r="W30" s="52">
        <v>0</v>
      </c>
      <c r="X30" s="54">
        <f t="shared" si="23"/>
        <v>0</v>
      </c>
      <c r="Y30" s="52">
        <v>0</v>
      </c>
      <c r="Z30" s="54">
        <f t="shared" si="24"/>
        <v>0</v>
      </c>
      <c r="AA30" s="55">
        <f t="shared" si="14"/>
        <v>0</v>
      </c>
      <c r="AB30" s="52">
        <v>0</v>
      </c>
      <c r="AC30" s="56">
        <f t="shared" si="25"/>
        <v>0</v>
      </c>
      <c r="AD30" s="57">
        <v>0</v>
      </c>
      <c r="AE30" s="58"/>
      <c r="AF30" s="59">
        <f t="shared" si="0"/>
        <v>11.649999999999999</v>
      </c>
      <c r="AG30" s="60">
        <f t="shared" si="1"/>
        <v>8.1549999999999994</v>
      </c>
      <c r="AH30" s="61">
        <f t="shared" si="2"/>
        <v>6.4074999999999998</v>
      </c>
      <c r="AI30" s="62">
        <f t="shared" si="15"/>
        <v>8.7189760501944313</v>
      </c>
      <c r="AJ30" s="63">
        <f t="shared" si="3"/>
        <v>5.4754999999999994</v>
      </c>
      <c r="AK30" s="64">
        <f t="shared" si="16"/>
        <v>7.4507613519843314</v>
      </c>
      <c r="AL30" s="65">
        <f t="shared" si="4"/>
        <v>4.7764999999999995</v>
      </c>
      <c r="AM30" s="65">
        <f t="shared" si="17"/>
        <v>6.4996003283267578</v>
      </c>
      <c r="AN30" s="66">
        <f t="shared" si="5"/>
        <v>3.8211999999999993</v>
      </c>
      <c r="AO30" s="66">
        <f t="shared" si="18"/>
        <v>5.1996802626614054</v>
      </c>
      <c r="AP30" s="67">
        <f t="shared" si="6"/>
        <v>2.33</v>
      </c>
      <c r="AQ30" s="68">
        <f t="shared" si="7"/>
        <v>1.165</v>
      </c>
      <c r="AR30" s="69">
        <f t="shared" si="8"/>
        <v>0.69899999999999995</v>
      </c>
      <c r="AS30" s="70">
        <f t="shared" si="19"/>
        <v>0</v>
      </c>
      <c r="AT30" s="71">
        <f t="shared" si="9"/>
        <v>0.46599999999999997</v>
      </c>
      <c r="AU30" s="72">
        <f t="shared" si="10"/>
        <v>0.23299999999999998</v>
      </c>
      <c r="AV30" s="73">
        <f t="shared" si="11"/>
        <v>0.23299999999999998</v>
      </c>
      <c r="AW30" s="74">
        <f t="shared" si="12"/>
        <v>0.46599999999999997</v>
      </c>
      <c r="AX30" s="75">
        <f t="shared" si="13"/>
        <v>0.69899999999999995</v>
      </c>
      <c r="AY30" s="76"/>
    </row>
    <row r="31" spans="1:51" s="77" customFormat="1" ht="25.15" customHeight="1" x14ac:dyDescent="0.25">
      <c r="A31" s="43" t="s">
        <v>73</v>
      </c>
      <c r="B31" s="44">
        <v>2.8</v>
      </c>
      <c r="C31" s="44">
        <f>T31</f>
        <v>0</v>
      </c>
      <c r="D31" s="44">
        <v>15</v>
      </c>
      <c r="E31" s="44">
        <f>X31</f>
        <v>0</v>
      </c>
      <c r="F31" s="44">
        <f>Z31</f>
        <v>0</v>
      </c>
      <c r="G31" s="44">
        <v>6</v>
      </c>
      <c r="H31" s="45">
        <v>4.71</v>
      </c>
      <c r="I31" s="46">
        <f>SUM(B31:H31)</f>
        <v>28.51</v>
      </c>
      <c r="J31" s="47">
        <v>23</v>
      </c>
      <c r="K31" s="80"/>
      <c r="L31"/>
      <c r="M31" s="2"/>
      <c r="N31" s="49"/>
      <c r="O31" s="79"/>
      <c r="P31" s="51"/>
      <c r="Q31" s="52">
        <v>8</v>
      </c>
      <c r="R31" s="53">
        <f t="shared" si="20"/>
        <v>0</v>
      </c>
      <c r="S31" s="52">
        <v>0</v>
      </c>
      <c r="T31" s="54">
        <f t="shared" si="21"/>
        <v>0</v>
      </c>
      <c r="U31" s="52">
        <v>0</v>
      </c>
      <c r="V31" s="54">
        <f t="shared" si="22"/>
        <v>0</v>
      </c>
      <c r="W31" s="52">
        <v>0</v>
      </c>
      <c r="X31" s="54">
        <f t="shared" si="23"/>
        <v>0</v>
      </c>
      <c r="Y31" s="52">
        <v>0</v>
      </c>
      <c r="Z31" s="54">
        <f t="shared" si="24"/>
        <v>0</v>
      </c>
      <c r="AA31" s="55">
        <f t="shared" si="14"/>
        <v>0</v>
      </c>
      <c r="AB31" s="52">
        <v>0</v>
      </c>
      <c r="AC31" s="56">
        <f t="shared" si="25"/>
        <v>0</v>
      </c>
      <c r="AD31" s="57">
        <v>0</v>
      </c>
      <c r="AE31" s="58"/>
      <c r="AF31" s="59">
        <f t="shared" si="0"/>
        <v>11.9</v>
      </c>
      <c r="AG31" s="60">
        <f t="shared" si="1"/>
        <v>8.33</v>
      </c>
      <c r="AH31" s="61">
        <f t="shared" si="2"/>
        <v>6.5450000000000008</v>
      </c>
      <c r="AI31" s="62">
        <f t="shared" si="15"/>
        <v>9.3675174258709131</v>
      </c>
      <c r="AJ31" s="63">
        <f t="shared" si="3"/>
        <v>5.593</v>
      </c>
      <c r="AK31" s="64">
        <f t="shared" si="16"/>
        <v>8.0049694366533259</v>
      </c>
      <c r="AL31" s="65">
        <f t="shared" si="4"/>
        <v>4.8790000000000004</v>
      </c>
      <c r="AM31" s="65">
        <f t="shared" si="17"/>
        <v>6.9830584447401343</v>
      </c>
      <c r="AN31" s="66">
        <f t="shared" si="5"/>
        <v>3.9032</v>
      </c>
      <c r="AO31" s="66">
        <f t="shared" si="18"/>
        <v>5.5864467557921076</v>
      </c>
      <c r="AP31" s="67">
        <f t="shared" si="6"/>
        <v>2.3800000000000003</v>
      </c>
      <c r="AQ31" s="68">
        <f t="shared" si="7"/>
        <v>1.1900000000000002</v>
      </c>
      <c r="AR31" s="69">
        <f t="shared" si="8"/>
        <v>0.71400000000000008</v>
      </c>
      <c r="AS31" s="70">
        <f t="shared" si="19"/>
        <v>0</v>
      </c>
      <c r="AT31" s="71">
        <f t="shared" si="9"/>
        <v>0.47600000000000003</v>
      </c>
      <c r="AU31" s="72">
        <f t="shared" si="10"/>
        <v>0.23800000000000002</v>
      </c>
      <c r="AV31" s="73">
        <f t="shared" si="11"/>
        <v>0.23800000000000002</v>
      </c>
      <c r="AW31" s="74">
        <f t="shared" si="12"/>
        <v>0.47600000000000003</v>
      </c>
      <c r="AX31" s="75">
        <f t="shared" si="13"/>
        <v>0.71400000000000008</v>
      </c>
      <c r="AY31" s="76"/>
    </row>
    <row r="32" spans="1:51" s="77" customFormat="1" ht="25.15" customHeight="1" x14ac:dyDescent="0.25">
      <c r="A32" s="43" t="s">
        <v>94</v>
      </c>
      <c r="B32" s="44">
        <v>7.2</v>
      </c>
      <c r="C32" s="44">
        <f>T32</f>
        <v>0</v>
      </c>
      <c r="D32" s="44">
        <v>15</v>
      </c>
      <c r="E32" s="44">
        <f>X32</f>
        <v>0</v>
      </c>
      <c r="F32" s="44">
        <f>Z32</f>
        <v>0</v>
      </c>
      <c r="G32" s="44">
        <v>6</v>
      </c>
      <c r="H32" s="45">
        <v>0.28000000000000003</v>
      </c>
      <c r="I32" s="46">
        <f>SUM(B32:H32)</f>
        <v>28.48</v>
      </c>
      <c r="J32" s="47">
        <v>24</v>
      </c>
      <c r="K32" s="80"/>
      <c r="L32"/>
      <c r="M32" s="2"/>
      <c r="N32" s="49"/>
      <c r="O32" s="79"/>
      <c r="P32" s="51"/>
      <c r="Q32" s="52">
        <v>9</v>
      </c>
      <c r="R32" s="53">
        <f t="shared" si="20"/>
        <v>0</v>
      </c>
      <c r="S32" s="52">
        <v>0</v>
      </c>
      <c r="T32" s="54">
        <f t="shared" si="21"/>
        <v>0</v>
      </c>
      <c r="U32" s="52">
        <v>0</v>
      </c>
      <c r="V32" s="54">
        <f t="shared" si="22"/>
        <v>0</v>
      </c>
      <c r="W32" s="52">
        <v>0</v>
      </c>
      <c r="X32" s="54">
        <f t="shared" si="23"/>
        <v>0</v>
      </c>
      <c r="Y32" s="52">
        <v>0</v>
      </c>
      <c r="Z32" s="54">
        <f t="shared" si="24"/>
        <v>0</v>
      </c>
      <c r="AA32" s="55">
        <f t="shared" si="14"/>
        <v>0</v>
      </c>
      <c r="AB32" s="52">
        <v>0</v>
      </c>
      <c r="AC32" s="56">
        <f t="shared" si="25"/>
        <v>0</v>
      </c>
      <c r="AD32" s="57">
        <v>0</v>
      </c>
      <c r="AE32" s="58"/>
      <c r="AF32" s="59">
        <f t="shared" si="0"/>
        <v>14.099999999999998</v>
      </c>
      <c r="AG32" s="60">
        <f t="shared" si="1"/>
        <v>9.8699999999999992</v>
      </c>
      <c r="AH32" s="61">
        <f t="shared" si="2"/>
        <v>7.754999999999999</v>
      </c>
      <c r="AI32" s="62">
        <f t="shared" si="15"/>
        <v>11.107841118432367</v>
      </c>
      <c r="AJ32" s="63">
        <f t="shared" si="3"/>
        <v>6.6269999999999998</v>
      </c>
      <c r="AK32" s="64">
        <f t="shared" si="16"/>
        <v>9.4921551375694779</v>
      </c>
      <c r="AL32" s="65">
        <f t="shared" si="4"/>
        <v>5.7809999999999997</v>
      </c>
      <c r="AM32" s="65">
        <f t="shared" si="17"/>
        <v>8.2803906519223105</v>
      </c>
      <c r="AN32" s="66">
        <f t="shared" si="5"/>
        <v>4.6247999999999996</v>
      </c>
      <c r="AO32" s="66">
        <f t="shared" si="18"/>
        <v>6.6243125215378482</v>
      </c>
      <c r="AP32" s="67">
        <f t="shared" si="6"/>
        <v>2.82</v>
      </c>
      <c r="AQ32" s="68">
        <f t="shared" si="7"/>
        <v>1.41</v>
      </c>
      <c r="AR32" s="69">
        <f t="shared" si="8"/>
        <v>0.84599999999999986</v>
      </c>
      <c r="AS32" s="70">
        <f t="shared" si="19"/>
        <v>0</v>
      </c>
      <c r="AT32" s="71">
        <f t="shared" si="9"/>
        <v>0.56399999999999995</v>
      </c>
      <c r="AU32" s="72">
        <f t="shared" si="10"/>
        <v>0.28199999999999997</v>
      </c>
      <c r="AV32" s="73">
        <f t="shared" si="11"/>
        <v>0.28199999999999997</v>
      </c>
      <c r="AW32" s="74">
        <f t="shared" si="12"/>
        <v>0.56399999999999995</v>
      </c>
      <c r="AX32" s="75">
        <f t="shared" si="13"/>
        <v>0.84599999999999986</v>
      </c>
      <c r="AY32" s="76"/>
    </row>
    <row r="33" spans="1:51" s="77" customFormat="1" ht="25.15" customHeight="1" x14ac:dyDescent="0.25">
      <c r="A33" s="43" t="s">
        <v>72</v>
      </c>
      <c r="B33" s="44">
        <v>3.2</v>
      </c>
      <c r="C33" s="44">
        <f>T33</f>
        <v>0</v>
      </c>
      <c r="D33" s="44">
        <v>15</v>
      </c>
      <c r="E33" s="44">
        <f>X33</f>
        <v>0</v>
      </c>
      <c r="F33" s="44">
        <f>Z33</f>
        <v>0</v>
      </c>
      <c r="G33" s="44">
        <v>6</v>
      </c>
      <c r="H33" s="45">
        <v>4.04</v>
      </c>
      <c r="I33" s="46">
        <f>SUM(B33:H33)</f>
        <v>28.24</v>
      </c>
      <c r="J33" s="47">
        <v>25</v>
      </c>
      <c r="K33" s="80"/>
      <c r="L33"/>
      <c r="M33" s="2"/>
      <c r="N33" s="49"/>
      <c r="O33" s="79"/>
      <c r="P33" s="51"/>
      <c r="Q33" s="52">
        <v>10</v>
      </c>
      <c r="R33" s="53">
        <f t="shared" si="20"/>
        <v>0</v>
      </c>
      <c r="S33" s="52">
        <v>0</v>
      </c>
      <c r="T33" s="54">
        <f t="shared" si="21"/>
        <v>0</v>
      </c>
      <c r="U33" s="52">
        <v>0</v>
      </c>
      <c r="V33" s="54">
        <f t="shared" si="22"/>
        <v>0</v>
      </c>
      <c r="W33" s="52">
        <v>0</v>
      </c>
      <c r="X33" s="54">
        <f t="shared" si="23"/>
        <v>0</v>
      </c>
      <c r="Y33" s="52">
        <v>0</v>
      </c>
      <c r="Z33" s="54">
        <f t="shared" si="24"/>
        <v>0</v>
      </c>
      <c r="AA33" s="55">
        <f t="shared" si="14"/>
        <v>0</v>
      </c>
      <c r="AB33" s="52">
        <v>0</v>
      </c>
      <c r="AC33" s="56">
        <f t="shared" si="25"/>
        <v>0</v>
      </c>
      <c r="AD33" s="57">
        <v>0</v>
      </c>
      <c r="AE33" s="58"/>
      <c r="AF33" s="59">
        <f t="shared" si="0"/>
        <v>12.1</v>
      </c>
      <c r="AG33" s="60">
        <f t="shared" si="1"/>
        <v>8.4699999999999989</v>
      </c>
      <c r="AH33" s="61">
        <f t="shared" si="2"/>
        <v>6.6549999999999994</v>
      </c>
      <c r="AI33" s="62">
        <f t="shared" si="15"/>
        <v>8.8362544308557815</v>
      </c>
      <c r="AJ33" s="63">
        <f t="shared" si="3"/>
        <v>5.6869999999999994</v>
      </c>
      <c r="AK33" s="64">
        <f t="shared" si="16"/>
        <v>7.5509810590949407</v>
      </c>
      <c r="AL33" s="65">
        <f t="shared" si="4"/>
        <v>4.9610000000000003</v>
      </c>
      <c r="AM33" s="65">
        <f t="shared" si="17"/>
        <v>6.58702603027431</v>
      </c>
      <c r="AN33" s="66">
        <f t="shared" si="5"/>
        <v>3.9687999999999994</v>
      </c>
      <c r="AO33" s="66">
        <f t="shared" si="18"/>
        <v>5.2696208242194471</v>
      </c>
      <c r="AP33" s="67">
        <f t="shared" si="6"/>
        <v>2.42</v>
      </c>
      <c r="AQ33" s="68">
        <f t="shared" si="7"/>
        <v>1.21</v>
      </c>
      <c r="AR33" s="69">
        <f t="shared" si="8"/>
        <v>0.72599999999999998</v>
      </c>
      <c r="AS33" s="70">
        <f t="shared" si="19"/>
        <v>0</v>
      </c>
      <c r="AT33" s="71">
        <f t="shared" si="9"/>
        <v>0.48399999999999999</v>
      </c>
      <c r="AU33" s="72">
        <f t="shared" si="10"/>
        <v>0.24199999999999999</v>
      </c>
      <c r="AV33" s="73">
        <f t="shared" si="11"/>
        <v>0.24199999999999999</v>
      </c>
      <c r="AW33" s="74">
        <f t="shared" si="12"/>
        <v>0.48399999999999999</v>
      </c>
      <c r="AX33" s="75">
        <f t="shared" si="13"/>
        <v>0.72599999999999998</v>
      </c>
      <c r="AY33" s="76"/>
    </row>
    <row r="34" spans="1:51" s="77" customFormat="1" ht="25.15" customHeight="1" x14ac:dyDescent="0.25">
      <c r="A34" s="43" t="s">
        <v>74</v>
      </c>
      <c r="B34" s="44">
        <v>7.2</v>
      </c>
      <c r="C34" s="44">
        <v>6</v>
      </c>
      <c r="D34" s="44">
        <v>8.4</v>
      </c>
      <c r="E34" s="44">
        <f>X34</f>
        <v>0</v>
      </c>
      <c r="F34" s="44">
        <f>Z34</f>
        <v>0</v>
      </c>
      <c r="G34" s="44">
        <v>6</v>
      </c>
      <c r="H34" s="45">
        <v>0</v>
      </c>
      <c r="I34" s="46">
        <f>SUM(B34:H34)</f>
        <v>27.6</v>
      </c>
      <c r="J34" s="47">
        <v>26</v>
      </c>
      <c r="K34" s="80"/>
      <c r="L34"/>
      <c r="M34" s="2"/>
      <c r="N34" s="49"/>
      <c r="O34" s="79"/>
      <c r="P34" s="51"/>
      <c r="Q34" s="52">
        <v>11</v>
      </c>
      <c r="R34" s="53">
        <f t="shared" si="20"/>
        <v>0</v>
      </c>
      <c r="S34" s="52">
        <v>0</v>
      </c>
      <c r="T34" s="54">
        <f t="shared" si="21"/>
        <v>0</v>
      </c>
      <c r="U34" s="52">
        <v>0</v>
      </c>
      <c r="V34" s="54">
        <f t="shared" si="22"/>
        <v>0</v>
      </c>
      <c r="W34" s="52">
        <v>0</v>
      </c>
      <c r="X34" s="54">
        <f t="shared" si="23"/>
        <v>0</v>
      </c>
      <c r="Y34" s="52">
        <v>0</v>
      </c>
      <c r="Z34" s="54">
        <f t="shared" si="24"/>
        <v>0</v>
      </c>
      <c r="AA34" s="55">
        <f t="shared" si="14"/>
        <v>0</v>
      </c>
      <c r="AB34" s="52">
        <v>0</v>
      </c>
      <c r="AC34" s="56">
        <f t="shared" si="25"/>
        <v>0</v>
      </c>
      <c r="AD34" s="57">
        <v>0</v>
      </c>
      <c r="AE34" s="58"/>
      <c r="AF34" s="59">
        <f t="shared" si="0"/>
        <v>13.8</v>
      </c>
      <c r="AG34" s="60">
        <f t="shared" si="1"/>
        <v>9.66</v>
      </c>
      <c r="AH34" s="61">
        <f t="shared" si="2"/>
        <v>7.5900000000000007</v>
      </c>
      <c r="AI34" s="62">
        <f t="shared" si="15"/>
        <v>9.9964373898536643</v>
      </c>
      <c r="AJ34" s="63">
        <f t="shared" si="3"/>
        <v>6.4860000000000007</v>
      </c>
      <c r="AK34" s="64">
        <f t="shared" si="16"/>
        <v>8.5424101331476763</v>
      </c>
      <c r="AL34" s="65">
        <f t="shared" si="4"/>
        <v>5.6580000000000004</v>
      </c>
      <c r="AM34" s="65">
        <f t="shared" si="17"/>
        <v>7.4518896906181862</v>
      </c>
      <c r="AN34" s="66">
        <f t="shared" si="5"/>
        <v>4.5263999999999998</v>
      </c>
      <c r="AO34" s="66">
        <f t="shared" si="18"/>
        <v>5.9615117524945482</v>
      </c>
      <c r="AP34" s="67">
        <f t="shared" si="6"/>
        <v>2.7600000000000002</v>
      </c>
      <c r="AQ34" s="68">
        <f t="shared" si="7"/>
        <v>1.3800000000000001</v>
      </c>
      <c r="AR34" s="69">
        <f t="shared" si="8"/>
        <v>0.82800000000000007</v>
      </c>
      <c r="AS34" s="70">
        <f t="shared" si="19"/>
        <v>0</v>
      </c>
      <c r="AT34" s="71">
        <f t="shared" si="9"/>
        <v>0.55200000000000005</v>
      </c>
      <c r="AU34" s="72">
        <f t="shared" si="10"/>
        <v>0.27600000000000002</v>
      </c>
      <c r="AV34" s="73">
        <f t="shared" si="11"/>
        <v>0.27600000000000002</v>
      </c>
      <c r="AW34" s="74">
        <f t="shared" si="12"/>
        <v>0.55200000000000005</v>
      </c>
      <c r="AX34" s="75">
        <f t="shared" si="13"/>
        <v>0.82800000000000007</v>
      </c>
      <c r="AY34" s="76"/>
    </row>
    <row r="35" spans="1:51" s="77" customFormat="1" ht="25.15" customHeight="1" x14ac:dyDescent="0.25">
      <c r="A35" s="43" t="s">
        <v>75</v>
      </c>
      <c r="B35" s="44">
        <v>1.6</v>
      </c>
      <c r="C35" s="44">
        <f>T35</f>
        <v>0</v>
      </c>
      <c r="D35" s="44">
        <v>15</v>
      </c>
      <c r="E35" s="44">
        <f>X35</f>
        <v>0</v>
      </c>
      <c r="F35" s="44">
        <f>Z35</f>
        <v>0</v>
      </c>
      <c r="G35" s="44">
        <v>6</v>
      </c>
      <c r="H35" s="45">
        <v>4.5</v>
      </c>
      <c r="I35" s="46">
        <f>SUM(B35:H35)</f>
        <v>27.1</v>
      </c>
      <c r="J35" s="47">
        <v>27</v>
      </c>
      <c r="K35" s="80"/>
      <c r="L35"/>
      <c r="M35" s="2"/>
      <c r="N35" s="49"/>
      <c r="O35" s="79"/>
      <c r="P35" s="51"/>
      <c r="Q35" s="52">
        <v>12</v>
      </c>
      <c r="R35" s="53">
        <f t="shared" si="20"/>
        <v>0</v>
      </c>
      <c r="S35" s="52">
        <v>0</v>
      </c>
      <c r="T35" s="54">
        <f t="shared" si="21"/>
        <v>0</v>
      </c>
      <c r="U35" s="52">
        <v>0</v>
      </c>
      <c r="V35" s="54">
        <f t="shared" si="22"/>
        <v>0</v>
      </c>
      <c r="W35" s="52">
        <v>0</v>
      </c>
      <c r="X35" s="54">
        <f t="shared" si="23"/>
        <v>0</v>
      </c>
      <c r="Y35" s="52">
        <v>0</v>
      </c>
      <c r="Z35" s="54">
        <f t="shared" si="24"/>
        <v>0</v>
      </c>
      <c r="AA35" s="55">
        <f t="shared" si="14"/>
        <v>0</v>
      </c>
      <c r="AB35" s="52">
        <v>0</v>
      </c>
      <c r="AC35" s="56">
        <f t="shared" si="25"/>
        <v>0</v>
      </c>
      <c r="AD35" s="57">
        <v>0</v>
      </c>
      <c r="AE35" s="58"/>
      <c r="AF35" s="59">
        <f t="shared" si="0"/>
        <v>11.3</v>
      </c>
      <c r="AG35" s="60">
        <f t="shared" si="1"/>
        <v>7.91</v>
      </c>
      <c r="AH35" s="61">
        <f t="shared" si="2"/>
        <v>6.2149999999999999</v>
      </c>
      <c r="AI35" s="62">
        <f t="shared" si="15"/>
        <v>8.332058938246826</v>
      </c>
      <c r="AJ35" s="63">
        <f t="shared" si="3"/>
        <v>5.3109999999999999</v>
      </c>
      <c r="AK35" s="64">
        <f t="shared" si="16"/>
        <v>7.1201230926836514</v>
      </c>
      <c r="AL35" s="65">
        <f t="shared" si="4"/>
        <v>4.633</v>
      </c>
      <c r="AM35" s="65">
        <f t="shared" si="17"/>
        <v>6.2111712085112707</v>
      </c>
      <c r="AN35" s="66">
        <f t="shared" si="5"/>
        <v>3.7063999999999999</v>
      </c>
      <c r="AO35" s="66">
        <f t="shared" si="18"/>
        <v>4.9689369668090162</v>
      </c>
      <c r="AP35" s="67">
        <f t="shared" si="6"/>
        <v>2.2600000000000002</v>
      </c>
      <c r="AQ35" s="68">
        <f t="shared" si="7"/>
        <v>1.1300000000000001</v>
      </c>
      <c r="AR35" s="69">
        <f t="shared" si="8"/>
        <v>0.67800000000000005</v>
      </c>
      <c r="AS35" s="70">
        <f t="shared" si="19"/>
        <v>0</v>
      </c>
      <c r="AT35" s="71">
        <f t="shared" si="9"/>
        <v>0.45200000000000001</v>
      </c>
      <c r="AU35" s="72">
        <f t="shared" si="10"/>
        <v>0.22600000000000001</v>
      </c>
      <c r="AV35" s="73">
        <f t="shared" si="11"/>
        <v>0.22600000000000001</v>
      </c>
      <c r="AW35" s="74">
        <f t="shared" si="12"/>
        <v>0.45200000000000001</v>
      </c>
      <c r="AX35" s="75">
        <f t="shared" si="13"/>
        <v>0.67800000000000005</v>
      </c>
      <c r="AY35" s="76"/>
    </row>
    <row r="36" spans="1:51" s="77" customFormat="1" ht="25.15" customHeight="1" x14ac:dyDescent="0.25">
      <c r="A36" s="43" t="s">
        <v>76</v>
      </c>
      <c r="B36" s="44">
        <v>6</v>
      </c>
      <c r="C36" s="44">
        <f>T36</f>
        <v>0</v>
      </c>
      <c r="D36" s="44">
        <v>15</v>
      </c>
      <c r="E36" s="44">
        <f>X36</f>
        <v>0</v>
      </c>
      <c r="F36" s="44">
        <f>Z36</f>
        <v>0</v>
      </c>
      <c r="G36" s="44">
        <v>6</v>
      </c>
      <c r="H36" s="45">
        <v>0</v>
      </c>
      <c r="I36" s="46">
        <f>SUM(B36:H36)</f>
        <v>27</v>
      </c>
      <c r="J36" s="47">
        <v>28</v>
      </c>
      <c r="K36" s="80"/>
      <c r="L36"/>
      <c r="M36" s="2"/>
      <c r="N36" s="49"/>
      <c r="O36" s="79"/>
      <c r="P36" s="51"/>
      <c r="Q36" s="52">
        <v>13</v>
      </c>
      <c r="R36" s="53">
        <f t="shared" si="20"/>
        <v>0</v>
      </c>
      <c r="S36" s="52">
        <v>0</v>
      </c>
      <c r="T36" s="54">
        <f t="shared" si="21"/>
        <v>0</v>
      </c>
      <c r="U36" s="52">
        <v>0</v>
      </c>
      <c r="V36" s="54">
        <f t="shared" si="22"/>
        <v>0</v>
      </c>
      <c r="W36" s="52">
        <v>0</v>
      </c>
      <c r="X36" s="54">
        <f t="shared" si="23"/>
        <v>0</v>
      </c>
      <c r="Y36" s="52">
        <v>0</v>
      </c>
      <c r="Z36" s="54">
        <f t="shared" si="24"/>
        <v>0</v>
      </c>
      <c r="AA36" s="55">
        <f t="shared" si="14"/>
        <v>0</v>
      </c>
      <c r="AB36" s="52">
        <v>0</v>
      </c>
      <c r="AC36" s="56">
        <f t="shared" si="25"/>
        <v>0</v>
      </c>
      <c r="AD36" s="57">
        <v>0</v>
      </c>
      <c r="AE36" s="58"/>
      <c r="AF36" s="59">
        <f t="shared" si="0"/>
        <v>13.5</v>
      </c>
      <c r="AG36" s="60">
        <f t="shared" si="1"/>
        <v>9.4500000000000011</v>
      </c>
      <c r="AH36" s="61">
        <f t="shared" si="2"/>
        <v>7.4250000000000007</v>
      </c>
      <c r="AI36" s="62">
        <f t="shared" si="15"/>
        <v>10.424117101976741</v>
      </c>
      <c r="AJ36" s="63">
        <f t="shared" si="3"/>
        <v>6.3450000000000006</v>
      </c>
      <c r="AK36" s="64">
        <f t="shared" si="16"/>
        <v>8.9078818871437591</v>
      </c>
      <c r="AL36" s="65">
        <f t="shared" si="4"/>
        <v>5.5350000000000001</v>
      </c>
      <c r="AM36" s="65">
        <f t="shared" si="17"/>
        <v>7.7707054760190246</v>
      </c>
      <c r="AN36" s="66">
        <f t="shared" si="5"/>
        <v>4.4279999999999999</v>
      </c>
      <c r="AO36" s="66">
        <f t="shared" si="18"/>
        <v>6.2165643808152193</v>
      </c>
      <c r="AP36" s="67">
        <f t="shared" si="6"/>
        <v>2.7</v>
      </c>
      <c r="AQ36" s="68">
        <f t="shared" si="7"/>
        <v>1.35</v>
      </c>
      <c r="AR36" s="69">
        <f t="shared" si="8"/>
        <v>0.81</v>
      </c>
      <c r="AS36" s="70">
        <f t="shared" si="19"/>
        <v>0</v>
      </c>
      <c r="AT36" s="71">
        <f t="shared" si="9"/>
        <v>0.54</v>
      </c>
      <c r="AU36" s="72">
        <f t="shared" si="10"/>
        <v>0.27</v>
      </c>
      <c r="AV36" s="73">
        <f t="shared" si="11"/>
        <v>0.27</v>
      </c>
      <c r="AW36" s="74">
        <f t="shared" si="12"/>
        <v>0.54</v>
      </c>
      <c r="AX36" s="75">
        <f t="shared" si="13"/>
        <v>0.81</v>
      </c>
      <c r="AY36" s="76"/>
    </row>
    <row r="37" spans="1:51" s="77" customFormat="1" ht="25.15" customHeight="1" x14ac:dyDescent="0.25">
      <c r="A37" s="43" t="s">
        <v>112</v>
      </c>
      <c r="B37" s="44">
        <v>2.8</v>
      </c>
      <c r="C37" s="44">
        <f>T37</f>
        <v>0</v>
      </c>
      <c r="D37" s="44">
        <v>15</v>
      </c>
      <c r="E37" s="44">
        <v>2.8</v>
      </c>
      <c r="F37" s="44">
        <f>Z37</f>
        <v>0</v>
      </c>
      <c r="G37" s="44">
        <v>6</v>
      </c>
      <c r="H37" s="45">
        <v>0</v>
      </c>
      <c r="I37" s="46">
        <f>SUM(B37:H37)</f>
        <v>26.6</v>
      </c>
      <c r="J37" s="47">
        <v>29</v>
      </c>
      <c r="K37" s="80"/>
      <c r="L37"/>
      <c r="M37" s="2"/>
      <c r="N37" s="49"/>
      <c r="O37" s="79"/>
      <c r="P37" s="51"/>
      <c r="Q37" s="52">
        <v>14</v>
      </c>
      <c r="R37" s="53">
        <f t="shared" si="20"/>
        <v>0</v>
      </c>
      <c r="S37" s="52">
        <v>0</v>
      </c>
      <c r="T37" s="54">
        <f t="shared" si="21"/>
        <v>0</v>
      </c>
      <c r="U37" s="52">
        <v>0</v>
      </c>
      <c r="V37" s="54">
        <f t="shared" si="22"/>
        <v>0</v>
      </c>
      <c r="W37" s="52">
        <v>0</v>
      </c>
      <c r="X37" s="54">
        <f t="shared" si="23"/>
        <v>0</v>
      </c>
      <c r="Y37" s="52">
        <v>0</v>
      </c>
      <c r="Z37" s="54">
        <f t="shared" si="24"/>
        <v>0</v>
      </c>
      <c r="AA37" s="55">
        <f t="shared" si="14"/>
        <v>0</v>
      </c>
      <c r="AB37" s="52">
        <v>0</v>
      </c>
      <c r="AC37" s="56">
        <f t="shared" si="25"/>
        <v>0</v>
      </c>
      <c r="AD37" s="57">
        <v>0</v>
      </c>
      <c r="AE37" s="58"/>
      <c r="AF37" s="59">
        <f t="shared" si="0"/>
        <v>13.3</v>
      </c>
      <c r="AG37" s="60">
        <f t="shared" si="1"/>
        <v>9.31</v>
      </c>
      <c r="AH37" s="61">
        <f t="shared" si="2"/>
        <v>7.3150000000000004</v>
      </c>
      <c r="AI37" s="62">
        <f t="shared" si="15"/>
        <v>9.6654436786076374</v>
      </c>
      <c r="AJ37" s="63">
        <f t="shared" si="3"/>
        <v>6.2510000000000003</v>
      </c>
      <c r="AK37" s="64">
        <f t="shared" si="16"/>
        <v>8.259560961719254</v>
      </c>
      <c r="AL37" s="65">
        <f t="shared" si="4"/>
        <v>5.4530000000000003</v>
      </c>
      <c r="AM37" s="65">
        <f t="shared" si="17"/>
        <v>7.2051489240529669</v>
      </c>
      <c r="AN37" s="66">
        <f t="shared" si="5"/>
        <v>4.3624000000000001</v>
      </c>
      <c r="AO37" s="66">
        <f t="shared" si="18"/>
        <v>5.7641191392423732</v>
      </c>
      <c r="AP37" s="67">
        <f t="shared" si="6"/>
        <v>2.66</v>
      </c>
      <c r="AQ37" s="68">
        <f t="shared" si="7"/>
        <v>1.33</v>
      </c>
      <c r="AR37" s="69">
        <f t="shared" si="8"/>
        <v>0.79800000000000004</v>
      </c>
      <c r="AS37" s="70">
        <f t="shared" si="19"/>
        <v>0</v>
      </c>
      <c r="AT37" s="71">
        <f t="shared" si="9"/>
        <v>0.53200000000000003</v>
      </c>
      <c r="AU37" s="72">
        <f t="shared" si="10"/>
        <v>0.26600000000000001</v>
      </c>
      <c r="AV37" s="73">
        <f t="shared" si="11"/>
        <v>0.26600000000000001</v>
      </c>
      <c r="AW37" s="74">
        <f t="shared" si="12"/>
        <v>0.53200000000000003</v>
      </c>
      <c r="AX37" s="75">
        <f t="shared" si="13"/>
        <v>0.79800000000000004</v>
      </c>
      <c r="AY37" s="76"/>
    </row>
    <row r="38" spans="1:51" s="77" customFormat="1" ht="25.15" customHeight="1" x14ac:dyDescent="0.25">
      <c r="A38" s="43" t="s">
        <v>77</v>
      </c>
      <c r="B38" s="44">
        <v>3.2</v>
      </c>
      <c r="C38" s="44">
        <f>T38</f>
        <v>0</v>
      </c>
      <c r="D38" s="44">
        <v>15</v>
      </c>
      <c r="E38" s="44">
        <f>X38</f>
        <v>0</v>
      </c>
      <c r="F38" s="44">
        <f>Z38</f>
        <v>0</v>
      </c>
      <c r="G38" s="44">
        <v>4.0999999999999996</v>
      </c>
      <c r="H38" s="45">
        <v>4.3</v>
      </c>
      <c r="I38" s="46">
        <f>SUM(B38:H38)</f>
        <v>26.599999999999998</v>
      </c>
      <c r="J38" s="47">
        <v>30</v>
      </c>
      <c r="K38" s="80"/>
      <c r="L38"/>
      <c r="M38" s="2"/>
      <c r="N38" s="49"/>
      <c r="O38" s="79"/>
      <c r="P38" s="51"/>
      <c r="Q38" s="52">
        <v>15</v>
      </c>
      <c r="R38" s="53">
        <f t="shared" si="20"/>
        <v>0</v>
      </c>
      <c r="S38" s="52">
        <v>0</v>
      </c>
      <c r="T38" s="54">
        <f t="shared" si="21"/>
        <v>0</v>
      </c>
      <c r="U38" s="52">
        <v>0</v>
      </c>
      <c r="V38" s="54">
        <f t="shared" si="22"/>
        <v>0</v>
      </c>
      <c r="W38" s="52">
        <v>0</v>
      </c>
      <c r="X38" s="54">
        <f t="shared" si="23"/>
        <v>0</v>
      </c>
      <c r="Y38" s="52">
        <v>0</v>
      </c>
      <c r="Z38" s="54">
        <f t="shared" si="24"/>
        <v>0</v>
      </c>
      <c r="AA38" s="55">
        <f t="shared" si="14"/>
        <v>0</v>
      </c>
      <c r="AB38" s="52">
        <v>0</v>
      </c>
      <c r="AC38" s="56">
        <f t="shared" si="25"/>
        <v>0</v>
      </c>
      <c r="AD38" s="57">
        <v>0</v>
      </c>
      <c r="AE38" s="58"/>
      <c r="AF38" s="59">
        <f t="shared" si="0"/>
        <v>11.149999999999999</v>
      </c>
      <c r="AG38" s="60">
        <f t="shared" si="1"/>
        <v>7.8049999999999988</v>
      </c>
      <c r="AH38" s="61">
        <f t="shared" si="2"/>
        <v>6.1324999999999994</v>
      </c>
      <c r="AI38" s="62">
        <f t="shared" si="15"/>
        <v>8.3617055379373664</v>
      </c>
      <c r="AJ38" s="63">
        <f t="shared" si="3"/>
        <v>5.240499999999999</v>
      </c>
      <c r="AK38" s="64">
        <f t="shared" si="16"/>
        <v>7.1454574596919311</v>
      </c>
      <c r="AL38" s="65">
        <f t="shared" si="4"/>
        <v>4.5714999999999995</v>
      </c>
      <c r="AM38" s="65">
        <f t="shared" si="17"/>
        <v>6.2332714010078547</v>
      </c>
      <c r="AN38" s="66">
        <f t="shared" si="5"/>
        <v>3.6571999999999991</v>
      </c>
      <c r="AO38" s="66">
        <f t="shared" si="18"/>
        <v>4.9866171208062831</v>
      </c>
      <c r="AP38" s="67">
        <f t="shared" si="6"/>
        <v>2.2299999999999995</v>
      </c>
      <c r="AQ38" s="68">
        <f t="shared" si="7"/>
        <v>1.1149999999999998</v>
      </c>
      <c r="AR38" s="69">
        <f t="shared" si="8"/>
        <v>0.66899999999999993</v>
      </c>
      <c r="AS38" s="70">
        <f t="shared" si="19"/>
        <v>0</v>
      </c>
      <c r="AT38" s="71">
        <f t="shared" si="9"/>
        <v>0.44599999999999995</v>
      </c>
      <c r="AU38" s="72">
        <f t="shared" si="10"/>
        <v>0.22299999999999998</v>
      </c>
      <c r="AV38" s="73">
        <f t="shared" si="11"/>
        <v>0.22299999999999998</v>
      </c>
      <c r="AW38" s="74">
        <f t="shared" si="12"/>
        <v>0.44599999999999995</v>
      </c>
      <c r="AX38" s="75">
        <f t="shared" si="13"/>
        <v>0.66899999999999993</v>
      </c>
      <c r="AY38" s="76"/>
    </row>
    <row r="39" spans="1:51" s="77" customFormat="1" ht="25.15" customHeight="1" x14ac:dyDescent="0.25">
      <c r="A39" s="43" t="s">
        <v>78</v>
      </c>
      <c r="B39" s="44">
        <f>R39</f>
        <v>0</v>
      </c>
      <c r="C39" s="44">
        <f>T39</f>
        <v>0</v>
      </c>
      <c r="D39" s="44">
        <v>15</v>
      </c>
      <c r="E39" s="44">
        <f>X39</f>
        <v>0</v>
      </c>
      <c r="F39" s="44">
        <f>Z39</f>
        <v>0</v>
      </c>
      <c r="G39" s="44">
        <v>6</v>
      </c>
      <c r="H39" s="45">
        <v>5.14</v>
      </c>
      <c r="I39" s="46">
        <f>SUM(B39:H39)</f>
        <v>26.14</v>
      </c>
      <c r="J39" s="47">
        <v>31</v>
      </c>
      <c r="K39" s="80"/>
      <c r="L39"/>
      <c r="M39" s="2"/>
      <c r="N39" s="49"/>
      <c r="O39" s="79"/>
      <c r="P39" s="51"/>
      <c r="Q39" s="52">
        <v>16</v>
      </c>
      <c r="R39" s="53">
        <f t="shared" si="20"/>
        <v>0</v>
      </c>
      <c r="S39" s="52">
        <v>0</v>
      </c>
      <c r="T39" s="54">
        <f t="shared" si="21"/>
        <v>0</v>
      </c>
      <c r="U39" s="52">
        <v>0</v>
      </c>
      <c r="V39" s="54">
        <f t="shared" si="22"/>
        <v>0</v>
      </c>
      <c r="W39" s="52">
        <v>0</v>
      </c>
      <c r="X39" s="54">
        <f t="shared" si="23"/>
        <v>0</v>
      </c>
      <c r="Y39" s="52">
        <v>0</v>
      </c>
      <c r="Z39" s="54">
        <f t="shared" si="24"/>
        <v>0</v>
      </c>
      <c r="AA39" s="55">
        <f t="shared" si="14"/>
        <v>0</v>
      </c>
      <c r="AB39" s="52">
        <v>0</v>
      </c>
      <c r="AC39" s="56">
        <f t="shared" si="25"/>
        <v>0</v>
      </c>
      <c r="AD39" s="57">
        <v>0</v>
      </c>
      <c r="AE39" s="58"/>
      <c r="AF39" s="59">
        <f t="shared" si="0"/>
        <v>10.5</v>
      </c>
      <c r="AG39" s="60">
        <f t="shared" si="1"/>
        <v>7.35</v>
      </c>
      <c r="AH39" s="61">
        <f t="shared" si="2"/>
        <v>5.7749999999999995</v>
      </c>
      <c r="AI39" s="62">
        <f t="shared" si="15"/>
        <v>7.5247323770318326</v>
      </c>
      <c r="AJ39" s="63">
        <f t="shared" si="3"/>
        <v>4.9349999999999996</v>
      </c>
      <c r="AK39" s="64">
        <f t="shared" si="16"/>
        <v>6.4302258494635662</v>
      </c>
      <c r="AL39" s="65">
        <f t="shared" si="4"/>
        <v>4.3049999999999997</v>
      </c>
      <c r="AM39" s="65">
        <f t="shared" si="17"/>
        <v>5.6093459537873667</v>
      </c>
      <c r="AN39" s="66">
        <f t="shared" si="5"/>
        <v>3.4439999999999995</v>
      </c>
      <c r="AO39" s="66">
        <f t="shared" si="18"/>
        <v>4.4874767630298926</v>
      </c>
      <c r="AP39" s="67">
        <f t="shared" si="6"/>
        <v>2.1</v>
      </c>
      <c r="AQ39" s="68">
        <f t="shared" si="7"/>
        <v>1.05</v>
      </c>
      <c r="AR39" s="69">
        <f t="shared" si="8"/>
        <v>0.63</v>
      </c>
      <c r="AS39" s="70">
        <f t="shared" si="19"/>
        <v>0</v>
      </c>
      <c r="AT39" s="71">
        <f t="shared" si="9"/>
        <v>0.42</v>
      </c>
      <c r="AU39" s="72">
        <f t="shared" si="10"/>
        <v>0.21</v>
      </c>
      <c r="AV39" s="73">
        <f t="shared" si="11"/>
        <v>0.21</v>
      </c>
      <c r="AW39" s="74">
        <f t="shared" si="12"/>
        <v>0.42</v>
      </c>
      <c r="AX39" s="75">
        <f t="shared" si="13"/>
        <v>0.63</v>
      </c>
      <c r="AY39" s="76"/>
    </row>
    <row r="40" spans="1:51" s="77" customFormat="1" ht="25.15" customHeight="1" x14ac:dyDescent="0.25">
      <c r="A40" s="43" t="s">
        <v>79</v>
      </c>
      <c r="B40" s="44">
        <v>0.8</v>
      </c>
      <c r="C40" s="44">
        <f>T40</f>
        <v>0</v>
      </c>
      <c r="D40" s="44">
        <v>15</v>
      </c>
      <c r="E40" s="44">
        <f>X40</f>
        <v>0</v>
      </c>
      <c r="F40" s="44">
        <f>Z40</f>
        <v>0</v>
      </c>
      <c r="G40" s="44">
        <v>6</v>
      </c>
      <c r="H40" s="45">
        <v>4.09</v>
      </c>
      <c r="I40" s="46">
        <f>SUM(B40:H40)</f>
        <v>25.89</v>
      </c>
      <c r="J40" s="47">
        <v>32</v>
      </c>
      <c r="K40" s="80"/>
      <c r="L40"/>
      <c r="M40" s="2"/>
      <c r="N40" s="49"/>
      <c r="O40" s="79"/>
      <c r="P40" s="51"/>
      <c r="Q40" s="52">
        <v>17</v>
      </c>
      <c r="R40" s="53">
        <f t="shared" si="20"/>
        <v>0</v>
      </c>
      <c r="S40" s="52">
        <v>0</v>
      </c>
      <c r="T40" s="54">
        <f t="shared" si="21"/>
        <v>0</v>
      </c>
      <c r="U40" s="52">
        <v>0</v>
      </c>
      <c r="V40" s="54">
        <f t="shared" si="22"/>
        <v>0</v>
      </c>
      <c r="W40" s="52">
        <v>0</v>
      </c>
      <c r="X40" s="54">
        <f t="shared" si="23"/>
        <v>0</v>
      </c>
      <c r="Y40" s="52">
        <v>0</v>
      </c>
      <c r="Z40" s="54">
        <f t="shared" si="24"/>
        <v>0</v>
      </c>
      <c r="AA40" s="55">
        <f t="shared" si="14"/>
        <v>0</v>
      </c>
      <c r="AB40" s="52">
        <v>0</v>
      </c>
      <c r="AC40" s="56">
        <f t="shared" si="25"/>
        <v>0</v>
      </c>
      <c r="AD40" s="57">
        <v>0</v>
      </c>
      <c r="AE40" s="58"/>
      <c r="AF40" s="59">
        <f t="shared" si="0"/>
        <v>10.9</v>
      </c>
      <c r="AG40" s="60">
        <f t="shared" si="1"/>
        <v>7.63</v>
      </c>
      <c r="AH40" s="61">
        <f t="shared" si="2"/>
        <v>5.9950000000000001</v>
      </c>
      <c r="AI40" s="62">
        <f t="shared" si="15"/>
        <v>8.2674575282309295</v>
      </c>
      <c r="AJ40" s="63">
        <f t="shared" si="3"/>
        <v>5.1230000000000002</v>
      </c>
      <c r="AK40" s="64">
        <f t="shared" si="16"/>
        <v>7.0649182513973399</v>
      </c>
      <c r="AL40" s="65">
        <f t="shared" si="4"/>
        <v>4.4690000000000003</v>
      </c>
      <c r="AM40" s="65">
        <f t="shared" si="17"/>
        <v>6.1630137937721479</v>
      </c>
      <c r="AN40" s="66">
        <f t="shared" si="5"/>
        <v>3.5751999999999997</v>
      </c>
      <c r="AO40" s="66">
        <f t="shared" si="18"/>
        <v>4.9304110350177179</v>
      </c>
      <c r="AP40" s="67">
        <f t="shared" si="6"/>
        <v>2.1800000000000002</v>
      </c>
      <c r="AQ40" s="68">
        <f t="shared" si="7"/>
        <v>1.0900000000000001</v>
      </c>
      <c r="AR40" s="69">
        <f t="shared" si="8"/>
        <v>0.65400000000000003</v>
      </c>
      <c r="AS40" s="70">
        <f t="shared" si="19"/>
        <v>0</v>
      </c>
      <c r="AT40" s="71">
        <f t="shared" si="9"/>
        <v>0.436</v>
      </c>
      <c r="AU40" s="72">
        <f t="shared" si="10"/>
        <v>0.218</v>
      </c>
      <c r="AV40" s="73">
        <f t="shared" si="11"/>
        <v>0.218</v>
      </c>
      <c r="AW40" s="74">
        <f t="shared" si="12"/>
        <v>0.436</v>
      </c>
      <c r="AX40" s="75">
        <f t="shared" si="13"/>
        <v>0.65400000000000003</v>
      </c>
      <c r="AY40" s="76"/>
    </row>
    <row r="41" spans="1:51" s="77" customFormat="1" ht="25.15" customHeight="1" x14ac:dyDescent="0.25">
      <c r="A41" s="43" t="s">
        <v>80</v>
      </c>
      <c r="B41" s="44">
        <v>0.8</v>
      </c>
      <c r="C41" s="44">
        <f>T41</f>
        <v>0</v>
      </c>
      <c r="D41" s="44">
        <v>15</v>
      </c>
      <c r="E41" s="44">
        <f>X41</f>
        <v>0</v>
      </c>
      <c r="F41" s="44">
        <f>Z41</f>
        <v>0</v>
      </c>
      <c r="G41" s="44">
        <v>3.2</v>
      </c>
      <c r="H41" s="45">
        <v>6.65</v>
      </c>
      <c r="I41" s="46">
        <f>SUM(B41:H41)</f>
        <v>25.65</v>
      </c>
      <c r="J41" s="47">
        <v>33</v>
      </c>
      <c r="K41" s="80"/>
      <c r="L41"/>
      <c r="M41" s="2"/>
      <c r="N41" s="49"/>
      <c r="O41" s="79"/>
      <c r="P41" s="51"/>
      <c r="Q41" s="52">
        <v>18</v>
      </c>
      <c r="R41" s="53">
        <f t="shared" si="20"/>
        <v>0</v>
      </c>
      <c r="S41" s="52">
        <v>0</v>
      </c>
      <c r="T41" s="54">
        <f t="shared" si="21"/>
        <v>0</v>
      </c>
      <c r="U41" s="52">
        <v>0</v>
      </c>
      <c r="V41" s="54">
        <f t="shared" si="22"/>
        <v>0</v>
      </c>
      <c r="W41" s="52">
        <v>0</v>
      </c>
      <c r="X41" s="54">
        <f t="shared" si="23"/>
        <v>0</v>
      </c>
      <c r="Y41" s="52">
        <v>0</v>
      </c>
      <c r="Z41" s="54">
        <f t="shared" si="24"/>
        <v>0</v>
      </c>
      <c r="AA41" s="55">
        <f t="shared" si="14"/>
        <v>0</v>
      </c>
      <c r="AB41" s="52">
        <v>0</v>
      </c>
      <c r="AC41" s="56">
        <f t="shared" si="25"/>
        <v>0</v>
      </c>
      <c r="AD41" s="57">
        <v>0</v>
      </c>
      <c r="AE41" s="58"/>
      <c r="AF41" s="59">
        <f t="shared" si="0"/>
        <v>9.5</v>
      </c>
      <c r="AG41" s="60">
        <f t="shared" si="1"/>
        <v>6.65</v>
      </c>
      <c r="AH41" s="61">
        <f t="shared" si="2"/>
        <v>5.2249999999999996</v>
      </c>
      <c r="AI41" s="62">
        <f t="shared" si="15"/>
        <v>7.0614342989354508</v>
      </c>
      <c r="AJ41" s="63">
        <f t="shared" si="3"/>
        <v>4.4649999999999999</v>
      </c>
      <c r="AK41" s="64">
        <f t="shared" si="16"/>
        <v>6.0343165827266585</v>
      </c>
      <c r="AL41" s="65">
        <f t="shared" si="4"/>
        <v>3.895</v>
      </c>
      <c r="AM41" s="65">
        <f t="shared" si="17"/>
        <v>5.2639782955700642</v>
      </c>
      <c r="AN41" s="66">
        <f t="shared" si="5"/>
        <v>3.1159999999999997</v>
      </c>
      <c r="AO41" s="66">
        <f t="shared" si="18"/>
        <v>4.2111826364560505</v>
      </c>
      <c r="AP41" s="67">
        <f t="shared" si="6"/>
        <v>1.9</v>
      </c>
      <c r="AQ41" s="68">
        <f t="shared" si="7"/>
        <v>0.95</v>
      </c>
      <c r="AR41" s="69">
        <f t="shared" si="8"/>
        <v>0.57000000000000006</v>
      </c>
      <c r="AS41" s="70">
        <f t="shared" si="19"/>
        <v>0</v>
      </c>
      <c r="AT41" s="71">
        <f t="shared" si="9"/>
        <v>0.38</v>
      </c>
      <c r="AU41" s="72">
        <f t="shared" si="10"/>
        <v>0.19</v>
      </c>
      <c r="AV41" s="73">
        <f t="shared" si="11"/>
        <v>0.19</v>
      </c>
      <c r="AW41" s="74">
        <f t="shared" si="12"/>
        <v>0.38</v>
      </c>
      <c r="AX41" s="75">
        <f t="shared" si="13"/>
        <v>0.57000000000000006</v>
      </c>
      <c r="AY41" s="76"/>
    </row>
    <row r="42" spans="1:51" s="77" customFormat="1" ht="25.15" customHeight="1" x14ac:dyDescent="0.25">
      <c r="A42" s="43" t="s">
        <v>81</v>
      </c>
      <c r="B42" s="44">
        <v>10.4</v>
      </c>
      <c r="C42" s="44">
        <f>T42</f>
        <v>0</v>
      </c>
      <c r="D42" s="44">
        <v>9.1999999999999993</v>
      </c>
      <c r="E42" s="44">
        <f>X42</f>
        <v>0</v>
      </c>
      <c r="F42" s="44">
        <f>Z42</f>
        <v>0</v>
      </c>
      <c r="G42" s="44">
        <v>6</v>
      </c>
      <c r="H42" s="45">
        <v>0</v>
      </c>
      <c r="I42" s="46">
        <f>SUM(B42:H42)</f>
        <v>25.6</v>
      </c>
      <c r="J42" s="47">
        <v>34</v>
      </c>
      <c r="K42" s="80"/>
      <c r="L42"/>
      <c r="M42" s="2"/>
      <c r="N42" s="49"/>
      <c r="O42" s="79"/>
      <c r="P42" s="51"/>
      <c r="Q42" s="52">
        <v>19</v>
      </c>
      <c r="R42" s="53">
        <f t="shared" si="20"/>
        <v>0</v>
      </c>
      <c r="S42" s="52">
        <v>0</v>
      </c>
      <c r="T42" s="54">
        <f t="shared" si="21"/>
        <v>0</v>
      </c>
      <c r="U42" s="52">
        <v>0</v>
      </c>
      <c r="V42" s="54">
        <f t="shared" si="22"/>
        <v>0</v>
      </c>
      <c r="W42" s="52">
        <v>0</v>
      </c>
      <c r="X42" s="54">
        <f t="shared" si="23"/>
        <v>0</v>
      </c>
      <c r="Y42" s="52">
        <v>0</v>
      </c>
      <c r="Z42" s="54">
        <f t="shared" si="24"/>
        <v>0</v>
      </c>
      <c r="AA42" s="55">
        <f t="shared" si="14"/>
        <v>0</v>
      </c>
      <c r="AB42" s="52">
        <v>0</v>
      </c>
      <c r="AC42" s="56">
        <f t="shared" si="25"/>
        <v>0</v>
      </c>
      <c r="AD42" s="57">
        <v>0</v>
      </c>
      <c r="AE42" s="58"/>
      <c r="AF42" s="59">
        <f t="shared" si="0"/>
        <v>12.8</v>
      </c>
      <c r="AG42" s="60">
        <f t="shared" si="1"/>
        <v>8.9600000000000009</v>
      </c>
      <c r="AH42" s="61">
        <f t="shared" si="2"/>
        <v>7.04</v>
      </c>
      <c r="AI42" s="62">
        <f t="shared" si="15"/>
        <v>9.1805966177119664</v>
      </c>
      <c r="AJ42" s="63">
        <f t="shared" si="3"/>
        <v>6.016</v>
      </c>
      <c r="AK42" s="64">
        <f t="shared" si="16"/>
        <v>7.8452371096811344</v>
      </c>
      <c r="AL42" s="65">
        <f t="shared" si="4"/>
        <v>5.2480000000000002</v>
      </c>
      <c r="AM42" s="65">
        <f t="shared" si="17"/>
        <v>6.8437174786580108</v>
      </c>
      <c r="AN42" s="66">
        <f t="shared" si="5"/>
        <v>4.1983999999999995</v>
      </c>
      <c r="AO42" s="66">
        <f t="shared" si="18"/>
        <v>5.4749739829264081</v>
      </c>
      <c r="AP42" s="67">
        <f t="shared" si="6"/>
        <v>2.56</v>
      </c>
      <c r="AQ42" s="68">
        <f t="shared" si="7"/>
        <v>1.28</v>
      </c>
      <c r="AR42" s="69">
        <f t="shared" si="8"/>
        <v>0.76800000000000002</v>
      </c>
      <c r="AS42" s="70">
        <f t="shared" si="19"/>
        <v>0</v>
      </c>
      <c r="AT42" s="71">
        <f t="shared" si="9"/>
        <v>0.51200000000000001</v>
      </c>
      <c r="AU42" s="72">
        <f t="shared" si="10"/>
        <v>0.25600000000000001</v>
      </c>
      <c r="AV42" s="73">
        <f t="shared" si="11"/>
        <v>0.25600000000000001</v>
      </c>
      <c r="AW42" s="74">
        <f t="shared" si="12"/>
        <v>0.51200000000000001</v>
      </c>
      <c r="AX42" s="75">
        <f t="shared" si="13"/>
        <v>0.76800000000000002</v>
      </c>
      <c r="AY42" s="76"/>
    </row>
    <row r="43" spans="1:51" s="77" customFormat="1" ht="25.15" customHeight="1" x14ac:dyDescent="0.25">
      <c r="A43" s="43" t="s">
        <v>82</v>
      </c>
      <c r="B43" s="44">
        <v>4.4000000000000004</v>
      </c>
      <c r="C43" s="44">
        <f>T43</f>
        <v>0</v>
      </c>
      <c r="D43" s="44">
        <v>15</v>
      </c>
      <c r="E43" s="44">
        <f>X43</f>
        <v>0</v>
      </c>
      <c r="F43" s="44">
        <f>Z43</f>
        <v>0</v>
      </c>
      <c r="G43" s="44">
        <v>6</v>
      </c>
      <c r="H43" s="45">
        <v>0</v>
      </c>
      <c r="I43" s="46">
        <f>SUM(B43:H43)</f>
        <v>25.4</v>
      </c>
      <c r="J43" s="47">
        <v>35</v>
      </c>
      <c r="K43" s="80"/>
      <c r="L43"/>
      <c r="M43" s="2"/>
      <c r="N43" s="49"/>
      <c r="O43" s="79"/>
      <c r="P43" s="51"/>
      <c r="Q43" s="52">
        <v>20</v>
      </c>
      <c r="R43" s="53">
        <f t="shared" si="20"/>
        <v>0</v>
      </c>
      <c r="S43" s="52">
        <v>0</v>
      </c>
      <c r="T43" s="54">
        <f t="shared" si="21"/>
        <v>0</v>
      </c>
      <c r="U43" s="52">
        <v>0</v>
      </c>
      <c r="V43" s="54">
        <f t="shared" si="22"/>
        <v>0</v>
      </c>
      <c r="W43" s="52">
        <v>0</v>
      </c>
      <c r="X43" s="54">
        <f t="shared" si="23"/>
        <v>0</v>
      </c>
      <c r="Y43" s="52">
        <v>0</v>
      </c>
      <c r="Z43" s="54">
        <f t="shared" si="24"/>
        <v>0</v>
      </c>
      <c r="AA43" s="55">
        <f t="shared" si="14"/>
        <v>0</v>
      </c>
      <c r="AB43" s="52">
        <v>0</v>
      </c>
      <c r="AC43" s="56">
        <f t="shared" si="25"/>
        <v>0</v>
      </c>
      <c r="AD43" s="57">
        <v>0</v>
      </c>
      <c r="AE43" s="58"/>
      <c r="AF43" s="59">
        <f t="shared" si="0"/>
        <v>12.7</v>
      </c>
      <c r="AG43" s="60">
        <f t="shared" si="1"/>
        <v>8.89</v>
      </c>
      <c r="AH43" s="61">
        <f t="shared" si="2"/>
        <v>6.9850000000000003</v>
      </c>
      <c r="AI43" s="62">
        <f t="shared" si="15"/>
        <v>8.8962820237660853</v>
      </c>
      <c r="AJ43" s="63">
        <f t="shared" si="3"/>
        <v>5.9690000000000003</v>
      </c>
      <c r="AK43" s="64">
        <f t="shared" si="16"/>
        <v>7.6022773657637464</v>
      </c>
      <c r="AL43" s="65">
        <f t="shared" si="4"/>
        <v>5.2069999999999999</v>
      </c>
      <c r="AM43" s="65">
        <f t="shared" si="17"/>
        <v>6.6317738722619914</v>
      </c>
      <c r="AN43" s="66">
        <f t="shared" si="5"/>
        <v>4.1655999999999995</v>
      </c>
      <c r="AO43" s="66">
        <f t="shared" si="18"/>
        <v>5.3054190978095921</v>
      </c>
      <c r="AP43" s="67">
        <f t="shared" si="6"/>
        <v>2.54</v>
      </c>
      <c r="AQ43" s="68">
        <f t="shared" si="7"/>
        <v>1.27</v>
      </c>
      <c r="AR43" s="69">
        <f t="shared" si="8"/>
        <v>0.76200000000000001</v>
      </c>
      <c r="AS43" s="70">
        <f t="shared" si="19"/>
        <v>0</v>
      </c>
      <c r="AT43" s="71">
        <f t="shared" si="9"/>
        <v>0.50800000000000001</v>
      </c>
      <c r="AU43" s="72">
        <f t="shared" si="10"/>
        <v>0.254</v>
      </c>
      <c r="AV43" s="73">
        <f t="shared" si="11"/>
        <v>0.254</v>
      </c>
      <c r="AW43" s="74">
        <f t="shared" si="12"/>
        <v>0.50800000000000001</v>
      </c>
      <c r="AX43" s="75">
        <f t="shared" si="13"/>
        <v>0.76200000000000001</v>
      </c>
      <c r="AY43" s="76"/>
    </row>
    <row r="44" spans="1:51" s="77" customFormat="1" ht="25.15" customHeight="1" x14ac:dyDescent="0.25">
      <c r="A44" s="43" t="s">
        <v>83</v>
      </c>
      <c r="B44" s="44">
        <v>16.399999999999999</v>
      </c>
      <c r="C44" s="44">
        <f>T44</f>
        <v>0</v>
      </c>
      <c r="D44" s="44">
        <v>2.8</v>
      </c>
      <c r="E44" s="44">
        <f>X44</f>
        <v>0</v>
      </c>
      <c r="F44" s="44">
        <f>Z44</f>
        <v>0</v>
      </c>
      <c r="G44" s="44">
        <v>6</v>
      </c>
      <c r="H44" s="45">
        <v>0</v>
      </c>
      <c r="I44" s="46">
        <f>SUM(B44:H44)</f>
        <v>25.2</v>
      </c>
      <c r="J44" s="47">
        <v>36</v>
      </c>
      <c r="K44" s="80"/>
      <c r="L44"/>
      <c r="M44" s="2"/>
      <c r="N44" s="49"/>
      <c r="O44" s="79"/>
      <c r="P44" s="51"/>
      <c r="Q44" s="52">
        <v>21</v>
      </c>
      <c r="R44" s="53">
        <f t="shared" si="20"/>
        <v>0</v>
      </c>
      <c r="S44" s="52">
        <v>0</v>
      </c>
      <c r="T44" s="54">
        <f t="shared" si="21"/>
        <v>0</v>
      </c>
      <c r="U44" s="52">
        <v>0</v>
      </c>
      <c r="V44" s="54">
        <f t="shared" si="22"/>
        <v>0</v>
      </c>
      <c r="W44" s="52">
        <v>0</v>
      </c>
      <c r="X44" s="54">
        <f t="shared" si="23"/>
        <v>0</v>
      </c>
      <c r="Y44" s="52">
        <v>0</v>
      </c>
      <c r="Z44" s="54">
        <f t="shared" si="24"/>
        <v>0</v>
      </c>
      <c r="AA44" s="55">
        <f t="shared" si="14"/>
        <v>0</v>
      </c>
      <c r="AB44" s="52">
        <v>0</v>
      </c>
      <c r="AC44" s="56">
        <f t="shared" si="25"/>
        <v>0</v>
      </c>
      <c r="AD44" s="57">
        <v>0</v>
      </c>
      <c r="AE44" s="58"/>
      <c r="AF44" s="59">
        <f t="shared" si="0"/>
        <v>12.6</v>
      </c>
      <c r="AG44" s="60">
        <f t="shared" si="1"/>
        <v>8.82</v>
      </c>
      <c r="AH44" s="61">
        <f t="shared" si="2"/>
        <v>6.93</v>
      </c>
      <c r="AI44" s="62">
        <f t="shared" si="15"/>
        <v>9.0133992971141943</v>
      </c>
      <c r="AJ44" s="63">
        <f t="shared" si="3"/>
        <v>5.9219999999999997</v>
      </c>
      <c r="AK44" s="64">
        <f t="shared" si="16"/>
        <v>7.7023593993521295</v>
      </c>
      <c r="AL44" s="65">
        <f t="shared" si="4"/>
        <v>5.1660000000000004</v>
      </c>
      <c r="AM44" s="65">
        <f t="shared" si="17"/>
        <v>6.7190794760305819</v>
      </c>
      <c r="AN44" s="66">
        <f t="shared" si="5"/>
        <v>4.1327999999999996</v>
      </c>
      <c r="AO44" s="66">
        <f t="shared" si="18"/>
        <v>5.3752635808244644</v>
      </c>
      <c r="AP44" s="67">
        <f t="shared" si="6"/>
        <v>2.52</v>
      </c>
      <c r="AQ44" s="68">
        <f t="shared" si="7"/>
        <v>1.26</v>
      </c>
      <c r="AR44" s="69">
        <f t="shared" si="8"/>
        <v>0.75600000000000001</v>
      </c>
      <c r="AS44" s="70">
        <f t="shared" si="19"/>
        <v>0</v>
      </c>
      <c r="AT44" s="71">
        <f t="shared" si="9"/>
        <v>0.504</v>
      </c>
      <c r="AU44" s="72">
        <f t="shared" si="10"/>
        <v>0.252</v>
      </c>
      <c r="AV44" s="73">
        <f t="shared" si="11"/>
        <v>0.252</v>
      </c>
      <c r="AW44" s="74">
        <f t="shared" si="12"/>
        <v>0.504</v>
      </c>
      <c r="AX44" s="75">
        <f t="shared" si="13"/>
        <v>0.75600000000000001</v>
      </c>
      <c r="AY44" s="76"/>
    </row>
    <row r="45" spans="1:51" s="77" customFormat="1" ht="25.15" customHeight="1" x14ac:dyDescent="0.25">
      <c r="A45" s="43" t="s">
        <v>84</v>
      </c>
      <c r="B45" s="44">
        <f>R45</f>
        <v>0</v>
      </c>
      <c r="C45" s="44">
        <f>T45</f>
        <v>0</v>
      </c>
      <c r="D45" s="44">
        <v>15</v>
      </c>
      <c r="E45" s="44">
        <f>X45</f>
        <v>0</v>
      </c>
      <c r="F45" s="44">
        <f>Z45</f>
        <v>0</v>
      </c>
      <c r="G45" s="44">
        <v>6</v>
      </c>
      <c r="H45" s="45">
        <v>4.2</v>
      </c>
      <c r="I45" s="46">
        <f>SUM(B45:H45)</f>
        <v>25.2</v>
      </c>
      <c r="J45" s="47">
        <v>37</v>
      </c>
      <c r="K45" s="80"/>
      <c r="L45"/>
      <c r="M45" s="2"/>
      <c r="N45" s="49"/>
      <c r="O45" s="79"/>
      <c r="P45" s="51"/>
      <c r="Q45" s="52">
        <v>22</v>
      </c>
      <c r="R45" s="53">
        <f t="shared" si="20"/>
        <v>0</v>
      </c>
      <c r="S45" s="52">
        <v>0</v>
      </c>
      <c r="T45" s="54">
        <f t="shared" si="21"/>
        <v>0</v>
      </c>
      <c r="U45" s="52">
        <v>0</v>
      </c>
      <c r="V45" s="54">
        <f t="shared" si="22"/>
        <v>0</v>
      </c>
      <c r="W45" s="52">
        <v>0</v>
      </c>
      <c r="X45" s="54">
        <f t="shared" si="23"/>
        <v>0</v>
      </c>
      <c r="Y45" s="52">
        <v>0</v>
      </c>
      <c r="Z45" s="54">
        <f t="shared" si="24"/>
        <v>0</v>
      </c>
      <c r="AA45" s="55">
        <f t="shared" si="14"/>
        <v>0</v>
      </c>
      <c r="AB45" s="52">
        <v>0</v>
      </c>
      <c r="AC45" s="56">
        <f t="shared" si="25"/>
        <v>0</v>
      </c>
      <c r="AD45" s="57">
        <v>0</v>
      </c>
      <c r="AE45" s="58"/>
      <c r="AF45" s="59">
        <f t="shared" si="0"/>
        <v>10.5</v>
      </c>
      <c r="AG45" s="60">
        <f t="shared" si="1"/>
        <v>7.35</v>
      </c>
      <c r="AH45" s="61">
        <f t="shared" si="2"/>
        <v>5.7749999999999995</v>
      </c>
      <c r="AI45" s="62">
        <f t="shared" si="15"/>
        <v>7.257901202776444</v>
      </c>
      <c r="AJ45" s="63">
        <f t="shared" si="3"/>
        <v>4.9349999999999996</v>
      </c>
      <c r="AK45" s="64">
        <f t="shared" si="16"/>
        <v>6.2022064823725973</v>
      </c>
      <c r="AL45" s="65">
        <f t="shared" si="4"/>
        <v>4.3049999999999997</v>
      </c>
      <c r="AM45" s="65">
        <f t="shared" si="17"/>
        <v>5.4104354420697129</v>
      </c>
      <c r="AN45" s="66">
        <f t="shared" si="5"/>
        <v>3.4439999999999995</v>
      </c>
      <c r="AO45" s="66">
        <f t="shared" si="18"/>
        <v>4.3283483536557696</v>
      </c>
      <c r="AP45" s="67">
        <f t="shared" si="6"/>
        <v>2.1</v>
      </c>
      <c r="AQ45" s="68">
        <f t="shared" si="7"/>
        <v>1.05</v>
      </c>
      <c r="AR45" s="69">
        <f t="shared" si="8"/>
        <v>0.63</v>
      </c>
      <c r="AS45" s="70">
        <f t="shared" si="19"/>
        <v>0</v>
      </c>
      <c r="AT45" s="71">
        <f t="shared" si="9"/>
        <v>0.42</v>
      </c>
      <c r="AU45" s="72">
        <f t="shared" si="10"/>
        <v>0.21</v>
      </c>
      <c r="AV45" s="73">
        <f t="shared" si="11"/>
        <v>0.21</v>
      </c>
      <c r="AW45" s="74">
        <f t="shared" si="12"/>
        <v>0.42</v>
      </c>
      <c r="AX45" s="75">
        <f t="shared" si="13"/>
        <v>0.63</v>
      </c>
      <c r="AY45" s="76"/>
    </row>
    <row r="46" spans="1:51" s="77" customFormat="1" ht="25.15" customHeight="1" x14ac:dyDescent="0.25">
      <c r="A46" s="43" t="s">
        <v>85</v>
      </c>
      <c r="B46" s="44">
        <f>R46</f>
        <v>0</v>
      </c>
      <c r="C46" s="44">
        <f>T46</f>
        <v>0</v>
      </c>
      <c r="D46" s="44">
        <v>15</v>
      </c>
      <c r="E46" s="44">
        <f>X46</f>
        <v>0</v>
      </c>
      <c r="F46" s="44">
        <f>Z46</f>
        <v>0</v>
      </c>
      <c r="G46" s="44">
        <v>6</v>
      </c>
      <c r="H46" s="45">
        <v>4.2</v>
      </c>
      <c r="I46" s="46">
        <f>SUM(B46:H46)</f>
        <v>25.2</v>
      </c>
      <c r="J46" s="47">
        <v>38</v>
      </c>
      <c r="K46" s="80"/>
      <c r="L46"/>
      <c r="M46" s="2"/>
      <c r="N46" s="49"/>
      <c r="O46" s="79"/>
      <c r="P46" s="51"/>
      <c r="Q46" s="52">
        <v>23</v>
      </c>
      <c r="R46" s="53">
        <f t="shared" si="20"/>
        <v>0</v>
      </c>
      <c r="S46" s="52">
        <v>0</v>
      </c>
      <c r="T46" s="54">
        <f t="shared" si="21"/>
        <v>0</v>
      </c>
      <c r="U46" s="52">
        <v>0</v>
      </c>
      <c r="V46" s="54">
        <f t="shared" si="22"/>
        <v>0</v>
      </c>
      <c r="W46" s="52">
        <v>0</v>
      </c>
      <c r="X46" s="54">
        <f t="shared" si="23"/>
        <v>0</v>
      </c>
      <c r="Y46" s="52">
        <v>0</v>
      </c>
      <c r="Z46" s="54">
        <f t="shared" si="24"/>
        <v>0</v>
      </c>
      <c r="AA46" s="55">
        <f t="shared" si="14"/>
        <v>0</v>
      </c>
      <c r="AB46" s="52">
        <v>0</v>
      </c>
      <c r="AC46" s="56">
        <f t="shared" si="25"/>
        <v>0</v>
      </c>
      <c r="AD46" s="57">
        <v>0</v>
      </c>
      <c r="AE46" s="58"/>
      <c r="AF46" s="59">
        <f t="shared" si="0"/>
        <v>10.5</v>
      </c>
      <c r="AG46" s="60">
        <f t="shared" si="1"/>
        <v>7.35</v>
      </c>
      <c r="AH46" s="61">
        <f t="shared" si="2"/>
        <v>5.7749999999999995</v>
      </c>
      <c r="AI46" s="62">
        <f t="shared" si="15"/>
        <v>7.7029252897195128</v>
      </c>
      <c r="AJ46" s="63">
        <f t="shared" si="3"/>
        <v>4.9349999999999996</v>
      </c>
      <c r="AK46" s="64">
        <f t="shared" si="16"/>
        <v>6.5824997930330378</v>
      </c>
      <c r="AL46" s="65">
        <f t="shared" si="4"/>
        <v>4.3049999999999997</v>
      </c>
      <c r="AM46" s="65">
        <f t="shared" si="17"/>
        <v>5.7421806705181817</v>
      </c>
      <c r="AN46" s="66">
        <f t="shared" si="5"/>
        <v>3.4439999999999995</v>
      </c>
      <c r="AO46" s="66">
        <f t="shared" si="18"/>
        <v>4.5937445364145457</v>
      </c>
      <c r="AP46" s="67">
        <f t="shared" si="6"/>
        <v>2.1</v>
      </c>
      <c r="AQ46" s="68">
        <f t="shared" si="7"/>
        <v>1.05</v>
      </c>
      <c r="AR46" s="69">
        <f t="shared" si="8"/>
        <v>0.63</v>
      </c>
      <c r="AS46" s="70">
        <f t="shared" si="19"/>
        <v>0</v>
      </c>
      <c r="AT46" s="71">
        <f t="shared" si="9"/>
        <v>0.42</v>
      </c>
      <c r="AU46" s="72">
        <f t="shared" si="10"/>
        <v>0.21</v>
      </c>
      <c r="AV46" s="73">
        <f t="shared" si="11"/>
        <v>0.21</v>
      </c>
      <c r="AW46" s="74">
        <f t="shared" si="12"/>
        <v>0.42</v>
      </c>
      <c r="AX46" s="75">
        <f t="shared" si="13"/>
        <v>0.63</v>
      </c>
      <c r="AY46" s="76"/>
    </row>
    <row r="47" spans="1:51" s="77" customFormat="1" ht="25.15" customHeight="1" x14ac:dyDescent="0.25">
      <c r="A47" s="43" t="s">
        <v>86</v>
      </c>
      <c r="B47" s="44">
        <v>2</v>
      </c>
      <c r="C47" s="44">
        <f>T47</f>
        <v>0</v>
      </c>
      <c r="D47" s="44">
        <v>13</v>
      </c>
      <c r="E47" s="44">
        <f>X47</f>
        <v>0</v>
      </c>
      <c r="F47" s="44">
        <f>Z47</f>
        <v>0</v>
      </c>
      <c r="G47" s="44">
        <v>6</v>
      </c>
      <c r="H47" s="45">
        <v>4.12</v>
      </c>
      <c r="I47" s="46">
        <f>SUM(B47:H47)</f>
        <v>25.12</v>
      </c>
      <c r="J47" s="47">
        <v>39</v>
      </c>
      <c r="K47" s="80"/>
      <c r="L47"/>
      <c r="M47" s="2"/>
      <c r="N47" s="49"/>
      <c r="O47" s="79"/>
      <c r="P47" s="51"/>
      <c r="Q47" s="52">
        <v>24</v>
      </c>
      <c r="R47" s="53">
        <f t="shared" si="20"/>
        <v>0</v>
      </c>
      <c r="S47" s="52">
        <v>0</v>
      </c>
      <c r="T47" s="54">
        <f t="shared" si="21"/>
        <v>0</v>
      </c>
      <c r="U47" s="52">
        <v>0</v>
      </c>
      <c r="V47" s="54">
        <f t="shared" si="22"/>
        <v>0</v>
      </c>
      <c r="W47" s="52">
        <v>0</v>
      </c>
      <c r="X47" s="54">
        <f t="shared" si="23"/>
        <v>0</v>
      </c>
      <c r="Y47" s="52">
        <v>0</v>
      </c>
      <c r="Z47" s="54">
        <f t="shared" si="24"/>
        <v>0</v>
      </c>
      <c r="AA47" s="55">
        <f t="shared" si="14"/>
        <v>0</v>
      </c>
      <c r="AB47" s="52">
        <v>0</v>
      </c>
      <c r="AC47" s="56">
        <f t="shared" si="25"/>
        <v>0</v>
      </c>
      <c r="AD47" s="57">
        <v>0</v>
      </c>
      <c r="AE47" s="58"/>
      <c r="AF47" s="59">
        <f t="shared" si="0"/>
        <v>10.5</v>
      </c>
      <c r="AG47" s="60">
        <f t="shared" si="1"/>
        <v>7.35</v>
      </c>
      <c r="AH47" s="61">
        <f t="shared" si="2"/>
        <v>5.7749999999999995</v>
      </c>
      <c r="AI47" s="62">
        <f t="shared" si="15"/>
        <v>7.6432192249908777</v>
      </c>
      <c r="AJ47" s="63">
        <f t="shared" si="3"/>
        <v>4.9349999999999996</v>
      </c>
      <c r="AK47" s="64">
        <f t="shared" si="16"/>
        <v>6.5314782468103862</v>
      </c>
      <c r="AL47" s="65">
        <f t="shared" si="4"/>
        <v>4.3049999999999997</v>
      </c>
      <c r="AM47" s="65">
        <f t="shared" si="17"/>
        <v>5.6976725131750179</v>
      </c>
      <c r="AN47" s="66">
        <f t="shared" si="5"/>
        <v>3.4439999999999995</v>
      </c>
      <c r="AO47" s="66">
        <f t="shared" si="18"/>
        <v>4.5581380105400138</v>
      </c>
      <c r="AP47" s="67">
        <f t="shared" si="6"/>
        <v>2.1</v>
      </c>
      <c r="AQ47" s="68">
        <f t="shared" si="7"/>
        <v>1.05</v>
      </c>
      <c r="AR47" s="69">
        <f t="shared" si="8"/>
        <v>0.63</v>
      </c>
      <c r="AS47" s="70">
        <f t="shared" si="19"/>
        <v>0</v>
      </c>
      <c r="AT47" s="71">
        <f t="shared" si="9"/>
        <v>0.42</v>
      </c>
      <c r="AU47" s="72">
        <f t="shared" si="10"/>
        <v>0.21</v>
      </c>
      <c r="AV47" s="73">
        <f t="shared" si="11"/>
        <v>0.21</v>
      </c>
      <c r="AW47" s="74">
        <f t="shared" si="12"/>
        <v>0.42</v>
      </c>
      <c r="AX47" s="75">
        <f t="shared" si="13"/>
        <v>0.63</v>
      </c>
      <c r="AY47" s="76"/>
    </row>
    <row r="48" spans="1:51" s="77" customFormat="1" ht="25.15" customHeight="1" x14ac:dyDescent="0.25">
      <c r="A48" s="43" t="s">
        <v>87</v>
      </c>
      <c r="B48" s="44">
        <f>R48</f>
        <v>0</v>
      </c>
      <c r="C48" s="44">
        <f>T48</f>
        <v>0</v>
      </c>
      <c r="D48" s="44">
        <v>15</v>
      </c>
      <c r="E48" s="44">
        <f>X48</f>
        <v>0</v>
      </c>
      <c r="F48" s="44">
        <f>Z48</f>
        <v>0</v>
      </c>
      <c r="G48" s="44">
        <v>6</v>
      </c>
      <c r="H48" s="45">
        <v>4.05</v>
      </c>
      <c r="I48" s="46">
        <f>SUM(B48:H48)</f>
        <v>25.05</v>
      </c>
      <c r="J48" s="47">
        <v>40</v>
      </c>
      <c r="K48" s="80"/>
      <c r="L48"/>
      <c r="M48" s="2"/>
      <c r="N48" s="49"/>
      <c r="O48" s="79"/>
      <c r="P48" s="51"/>
      <c r="Q48" s="52">
        <v>25</v>
      </c>
      <c r="R48" s="53">
        <f t="shared" si="20"/>
        <v>0</v>
      </c>
      <c r="S48" s="52">
        <v>0</v>
      </c>
      <c r="T48" s="54">
        <f t="shared" si="21"/>
        <v>0</v>
      </c>
      <c r="U48" s="52">
        <v>0</v>
      </c>
      <c r="V48" s="54">
        <f t="shared" si="22"/>
        <v>0</v>
      </c>
      <c r="W48" s="52">
        <v>0</v>
      </c>
      <c r="X48" s="54">
        <f t="shared" si="23"/>
        <v>0</v>
      </c>
      <c r="Y48" s="52">
        <v>0</v>
      </c>
      <c r="Z48" s="54">
        <f t="shared" si="24"/>
        <v>0</v>
      </c>
      <c r="AA48" s="55">
        <f t="shared" si="14"/>
        <v>0</v>
      </c>
      <c r="AB48" s="52">
        <v>0</v>
      </c>
      <c r="AC48" s="56">
        <f t="shared" si="25"/>
        <v>0</v>
      </c>
      <c r="AD48" s="57">
        <v>0</v>
      </c>
      <c r="AE48" s="58"/>
      <c r="AF48" s="59">
        <f t="shared" si="0"/>
        <v>10.5</v>
      </c>
      <c r="AG48" s="60">
        <f t="shared" si="1"/>
        <v>7.35</v>
      </c>
      <c r="AH48" s="61">
        <f t="shared" si="2"/>
        <v>5.7749999999999995</v>
      </c>
      <c r="AI48" s="62">
        <f t="shared" si="15"/>
        <v>7.6678138523939801</v>
      </c>
      <c r="AJ48" s="63">
        <f t="shared" si="3"/>
        <v>4.9349999999999996</v>
      </c>
      <c r="AK48" s="64">
        <f t="shared" si="16"/>
        <v>6.5524954738639467</v>
      </c>
      <c r="AL48" s="65">
        <f t="shared" si="4"/>
        <v>4.3049999999999997</v>
      </c>
      <c r="AM48" s="65">
        <f t="shared" si="17"/>
        <v>5.7160066899664219</v>
      </c>
      <c r="AN48" s="66">
        <f t="shared" si="5"/>
        <v>3.4439999999999995</v>
      </c>
      <c r="AO48" s="66">
        <f t="shared" si="18"/>
        <v>4.5728053519731375</v>
      </c>
      <c r="AP48" s="67">
        <f t="shared" si="6"/>
        <v>2.1</v>
      </c>
      <c r="AQ48" s="68">
        <f t="shared" si="7"/>
        <v>1.05</v>
      </c>
      <c r="AR48" s="69">
        <f t="shared" si="8"/>
        <v>0.63</v>
      </c>
      <c r="AS48" s="70">
        <f t="shared" si="19"/>
        <v>0</v>
      </c>
      <c r="AT48" s="71">
        <f t="shared" si="9"/>
        <v>0.42</v>
      </c>
      <c r="AU48" s="72">
        <f t="shared" si="10"/>
        <v>0.21</v>
      </c>
      <c r="AV48" s="73">
        <f t="shared" si="11"/>
        <v>0.21</v>
      </c>
      <c r="AW48" s="74">
        <f t="shared" si="12"/>
        <v>0.42</v>
      </c>
      <c r="AX48" s="75">
        <f t="shared" si="13"/>
        <v>0.63</v>
      </c>
      <c r="AY48" s="76"/>
    </row>
    <row r="49" spans="1:51" s="77" customFormat="1" ht="25.15" customHeight="1" x14ac:dyDescent="0.25">
      <c r="A49" s="43" t="s">
        <v>88</v>
      </c>
      <c r="B49" s="44">
        <v>10.8</v>
      </c>
      <c r="C49" s="44">
        <f>T49</f>
        <v>0</v>
      </c>
      <c r="D49" s="44">
        <v>8.1999999999999993</v>
      </c>
      <c r="E49" s="44">
        <f>X49</f>
        <v>0</v>
      </c>
      <c r="F49" s="44">
        <f>Z49</f>
        <v>0</v>
      </c>
      <c r="G49" s="44">
        <v>6</v>
      </c>
      <c r="H49" s="45">
        <v>0</v>
      </c>
      <c r="I49" s="46">
        <f>SUM(B49:H49)</f>
        <v>25</v>
      </c>
      <c r="J49" s="47">
        <v>41</v>
      </c>
      <c r="K49" s="80"/>
      <c r="L49"/>
      <c r="M49" s="2"/>
      <c r="N49" s="49"/>
      <c r="O49" s="79"/>
      <c r="P49" s="51"/>
      <c r="Q49" s="52">
        <v>26</v>
      </c>
      <c r="R49" s="53">
        <f>Q49*R40</f>
        <v>0</v>
      </c>
      <c r="S49" s="52">
        <v>0</v>
      </c>
      <c r="T49" s="54">
        <f>S49*T40</f>
        <v>0</v>
      </c>
      <c r="U49" s="52">
        <v>0</v>
      </c>
      <c r="V49" s="54">
        <f>U49*V40</f>
        <v>0</v>
      </c>
      <c r="W49" s="52">
        <v>0</v>
      </c>
      <c r="X49" s="54">
        <f>W49*X40</f>
        <v>0</v>
      </c>
      <c r="Y49" s="52">
        <v>0</v>
      </c>
      <c r="Z49" s="54">
        <f>Y49*Z40</f>
        <v>0</v>
      </c>
      <c r="AA49" s="55">
        <f t="shared" si="14"/>
        <v>0</v>
      </c>
      <c r="AB49" s="52">
        <v>0</v>
      </c>
      <c r="AC49" s="56">
        <f>AB49*AC40</f>
        <v>0</v>
      </c>
      <c r="AD49" s="57">
        <v>0</v>
      </c>
      <c r="AE49" s="58"/>
      <c r="AF49" s="59">
        <f t="shared" si="0"/>
        <v>12.5</v>
      </c>
      <c r="AG49" s="60">
        <f t="shared" si="1"/>
        <v>8.75</v>
      </c>
      <c r="AH49" s="61">
        <f t="shared" si="2"/>
        <v>6.875</v>
      </c>
      <c r="AI49" s="62">
        <f>(I49-H49)/100*AI45+AH49</f>
        <v>8.6894753006941112</v>
      </c>
      <c r="AJ49" s="63">
        <f t="shared" si="3"/>
        <v>5.875</v>
      </c>
      <c r="AK49" s="64">
        <f>(I49-H49)/100*AK45+AJ49</f>
        <v>7.4255516205931489</v>
      </c>
      <c r="AL49" s="65">
        <f t="shared" si="4"/>
        <v>5.125</v>
      </c>
      <c r="AM49" s="65">
        <f>(I49-H49)/100*AM45+AL49</f>
        <v>6.477608860517428</v>
      </c>
      <c r="AN49" s="66">
        <f t="shared" si="5"/>
        <v>4.0999999999999996</v>
      </c>
      <c r="AO49" s="66">
        <f>(I49-H49)/100*AO45+AN49</f>
        <v>5.1820870884139421</v>
      </c>
      <c r="AP49" s="67">
        <f t="shared" si="6"/>
        <v>2.5</v>
      </c>
      <c r="AQ49" s="68">
        <f t="shared" si="7"/>
        <v>1.25</v>
      </c>
      <c r="AR49" s="69">
        <f t="shared" si="8"/>
        <v>0.75</v>
      </c>
      <c r="AS49" s="70">
        <f>(I49-H49)/100*AS45</f>
        <v>0</v>
      </c>
      <c r="AT49" s="71">
        <f t="shared" si="9"/>
        <v>0.5</v>
      </c>
      <c r="AU49" s="72">
        <f t="shared" si="10"/>
        <v>0.25</v>
      </c>
      <c r="AV49" s="73">
        <f t="shared" si="11"/>
        <v>0.25</v>
      </c>
      <c r="AW49" s="74">
        <f t="shared" si="12"/>
        <v>0.5</v>
      </c>
      <c r="AX49" s="75">
        <f t="shared" si="13"/>
        <v>0.75</v>
      </c>
      <c r="AY49" s="76"/>
    </row>
    <row r="50" spans="1:51" s="77" customFormat="1" ht="25.15" customHeight="1" x14ac:dyDescent="0.25">
      <c r="A50" s="43" t="s">
        <v>89</v>
      </c>
      <c r="B50" s="44">
        <v>6.4</v>
      </c>
      <c r="C50" s="44">
        <f>T50</f>
        <v>0</v>
      </c>
      <c r="D50" s="44">
        <v>15</v>
      </c>
      <c r="E50" s="44">
        <f>X50</f>
        <v>0</v>
      </c>
      <c r="F50" s="44">
        <f>Z50</f>
        <v>0</v>
      </c>
      <c r="G50" s="44">
        <v>3</v>
      </c>
      <c r="H50" s="45">
        <v>0</v>
      </c>
      <c r="I50" s="46">
        <f>SUM(B50:H50)</f>
        <v>24.4</v>
      </c>
      <c r="J50" s="47">
        <v>42</v>
      </c>
      <c r="K50" s="80"/>
      <c r="L50"/>
      <c r="M50" s="2"/>
      <c r="N50" s="49"/>
      <c r="O50" s="79"/>
      <c r="P50" s="51"/>
      <c r="Q50" s="52"/>
      <c r="R50" s="53"/>
      <c r="S50" s="52"/>
      <c r="T50" s="54"/>
      <c r="U50" s="52"/>
      <c r="V50" s="54"/>
      <c r="W50" s="52"/>
      <c r="X50" s="54"/>
      <c r="Y50" s="52"/>
      <c r="Z50" s="54"/>
      <c r="AA50" s="55"/>
      <c r="AB50" s="52"/>
      <c r="AC50" s="56"/>
      <c r="AD50" s="57"/>
      <c r="AE50" s="58"/>
      <c r="AF50" s="59"/>
      <c r="AG50" s="60"/>
      <c r="AH50" s="61"/>
      <c r="AI50" s="62"/>
      <c r="AJ50" s="63"/>
      <c r="AK50" s="64"/>
      <c r="AL50" s="65"/>
      <c r="AM50" s="65"/>
      <c r="AN50" s="66"/>
      <c r="AO50" s="66"/>
      <c r="AP50" s="67"/>
      <c r="AQ50" s="68"/>
      <c r="AR50" s="69"/>
      <c r="AS50" s="70"/>
      <c r="AT50" s="71"/>
      <c r="AU50" s="72"/>
      <c r="AV50" s="73"/>
      <c r="AW50" s="74"/>
      <c r="AX50" s="75"/>
      <c r="AY50" s="76"/>
    </row>
    <row r="51" spans="1:51" s="77" customFormat="1" ht="25.15" customHeight="1" x14ac:dyDescent="0.25">
      <c r="A51" s="43" t="s">
        <v>90</v>
      </c>
      <c r="B51" s="44">
        <v>0.8</v>
      </c>
      <c r="C51" s="44">
        <f>T51</f>
        <v>0</v>
      </c>
      <c r="D51" s="44">
        <v>15</v>
      </c>
      <c r="E51" s="44">
        <f>X51</f>
        <v>0</v>
      </c>
      <c r="F51" s="44">
        <f>Z51</f>
        <v>0</v>
      </c>
      <c r="G51" s="44">
        <v>4.5</v>
      </c>
      <c r="H51" s="45">
        <v>4.0599999999999996</v>
      </c>
      <c r="I51" s="46">
        <f>SUM(B51:H51)</f>
        <v>24.36</v>
      </c>
      <c r="J51" s="47">
        <v>43</v>
      </c>
      <c r="K51" s="80"/>
      <c r="L51"/>
      <c r="M51" s="2"/>
      <c r="N51" s="49"/>
      <c r="O51" s="79"/>
      <c r="P51" s="51"/>
      <c r="Q51" s="52">
        <v>27</v>
      </c>
      <c r="R51" s="53">
        <f t="shared" ref="R51:R59" si="26">Q51*R41</f>
        <v>0</v>
      </c>
      <c r="S51" s="52">
        <v>0</v>
      </c>
      <c r="T51" s="54">
        <f t="shared" ref="T51:T59" si="27">S51*T41</f>
        <v>0</v>
      </c>
      <c r="U51" s="52">
        <v>0</v>
      </c>
      <c r="V51" s="54">
        <f t="shared" ref="V51:V59" si="28">U51*V41</f>
        <v>0</v>
      </c>
      <c r="W51" s="52">
        <v>0</v>
      </c>
      <c r="X51" s="54">
        <f t="shared" ref="X51:X59" si="29">W51*X41</f>
        <v>0</v>
      </c>
      <c r="Y51" s="52">
        <v>0</v>
      </c>
      <c r="Z51" s="54">
        <f t="shared" ref="Z51:Z59" si="30">Y51*Z41</f>
        <v>0</v>
      </c>
      <c r="AA51" s="55">
        <f t="shared" si="14"/>
        <v>0</v>
      </c>
      <c r="AB51" s="52">
        <v>0</v>
      </c>
      <c r="AC51" s="56">
        <f t="shared" ref="AC51:AC59" si="31">AB51*AC41</f>
        <v>0</v>
      </c>
      <c r="AD51" s="57">
        <v>0</v>
      </c>
      <c r="AE51" s="58"/>
      <c r="AF51" s="59">
        <f t="shared" si="0"/>
        <v>10.15</v>
      </c>
      <c r="AG51" s="60">
        <f t="shared" si="1"/>
        <v>7.1050000000000004</v>
      </c>
      <c r="AH51" s="61">
        <f t="shared" si="2"/>
        <v>5.5825000000000005</v>
      </c>
      <c r="AI51" s="62">
        <f>(I51-H51)/100*AI46+AH51</f>
        <v>7.1461938338130615</v>
      </c>
      <c r="AJ51" s="63">
        <f t="shared" si="3"/>
        <v>4.7705000000000002</v>
      </c>
      <c r="AK51" s="64">
        <f>(I51-H51)/100*AK46+AJ51</f>
        <v>6.1067474579857066</v>
      </c>
      <c r="AL51" s="65">
        <f t="shared" si="4"/>
        <v>4.1615000000000002</v>
      </c>
      <c r="AM51" s="65">
        <f>(I51-H51)/100*AM46+AL51</f>
        <v>5.3271626761151909</v>
      </c>
      <c r="AN51" s="66">
        <f t="shared" si="5"/>
        <v>3.3292000000000002</v>
      </c>
      <c r="AO51" s="66">
        <f>(I51-H51)/100*AO46+AN51</f>
        <v>4.2617301408921531</v>
      </c>
      <c r="AP51" s="67">
        <f t="shared" si="6"/>
        <v>2.0300000000000002</v>
      </c>
      <c r="AQ51" s="68">
        <f t="shared" si="7"/>
        <v>1.0150000000000001</v>
      </c>
      <c r="AR51" s="69">
        <f t="shared" si="8"/>
        <v>0.60899999999999999</v>
      </c>
      <c r="AS51" s="70">
        <f>(I51-H51)/100*AS46</f>
        <v>0</v>
      </c>
      <c r="AT51" s="71">
        <f t="shared" si="9"/>
        <v>0.40600000000000003</v>
      </c>
      <c r="AU51" s="72">
        <f t="shared" si="10"/>
        <v>0.20300000000000001</v>
      </c>
      <c r="AV51" s="73">
        <f t="shared" si="11"/>
        <v>0.20300000000000001</v>
      </c>
      <c r="AW51" s="74">
        <f t="shared" si="12"/>
        <v>0.40600000000000003</v>
      </c>
      <c r="AX51" s="75">
        <f t="shared" si="13"/>
        <v>0.60899999999999999</v>
      </c>
      <c r="AY51" s="76"/>
    </row>
    <row r="52" spans="1:51" s="77" customFormat="1" ht="25.15" customHeight="1" x14ac:dyDescent="0.25">
      <c r="A52" s="43" t="s">
        <v>147</v>
      </c>
      <c r="B52" s="44">
        <v>2</v>
      </c>
      <c r="C52" s="44">
        <v>0</v>
      </c>
      <c r="D52" s="44">
        <v>15</v>
      </c>
      <c r="E52" s="44">
        <v>0</v>
      </c>
      <c r="F52" s="44">
        <v>0</v>
      </c>
      <c r="G52" s="44">
        <v>0.4</v>
      </c>
      <c r="H52" s="45">
        <v>6.09</v>
      </c>
      <c r="I52" s="46">
        <v>23.49</v>
      </c>
      <c r="J52" s="47">
        <v>44</v>
      </c>
      <c r="K52" s="80"/>
      <c r="L52"/>
      <c r="M52" s="2"/>
      <c r="N52" s="49"/>
      <c r="O52" s="79"/>
      <c r="P52" s="51"/>
      <c r="Q52" s="52">
        <v>28</v>
      </c>
      <c r="R52" s="53">
        <f t="shared" si="26"/>
        <v>0</v>
      </c>
      <c r="S52" s="52">
        <v>0</v>
      </c>
      <c r="T52" s="54">
        <f t="shared" si="27"/>
        <v>0</v>
      </c>
      <c r="U52" s="52">
        <v>0</v>
      </c>
      <c r="V52" s="54">
        <f t="shared" si="28"/>
        <v>0</v>
      </c>
      <c r="W52" s="52">
        <v>0</v>
      </c>
      <c r="X52" s="54">
        <f t="shared" si="29"/>
        <v>0</v>
      </c>
      <c r="Y52" s="52">
        <v>0</v>
      </c>
      <c r="Z52" s="54">
        <f t="shared" si="30"/>
        <v>0</v>
      </c>
      <c r="AA52" s="55">
        <f t="shared" si="14"/>
        <v>0</v>
      </c>
      <c r="AB52" s="52">
        <v>0</v>
      </c>
      <c r="AC52" s="56">
        <f t="shared" si="31"/>
        <v>0</v>
      </c>
      <c r="AD52" s="57">
        <v>0</v>
      </c>
      <c r="AE52" s="58"/>
      <c r="AF52" s="59">
        <f t="shared" si="0"/>
        <v>8.6999999999999993</v>
      </c>
      <c r="AG52" s="60">
        <f t="shared" si="1"/>
        <v>6.09</v>
      </c>
      <c r="AH52" s="61">
        <f t="shared" si="2"/>
        <v>4.7849999999999993</v>
      </c>
      <c r="AI52" s="62">
        <f>(I52-H52)/100*AI47+AH52</f>
        <v>6.1149201451484121</v>
      </c>
      <c r="AJ52" s="63">
        <f t="shared" si="3"/>
        <v>4.0889999999999995</v>
      </c>
      <c r="AK52" s="64">
        <f>(I52-H52)/100*AK47+AJ52</f>
        <v>5.2254772149450064</v>
      </c>
      <c r="AL52" s="65">
        <f t="shared" si="4"/>
        <v>3.5669999999999997</v>
      </c>
      <c r="AM52" s="65">
        <f>(I52-H52)/100*AM47+AL52</f>
        <v>4.5583950172924528</v>
      </c>
      <c r="AN52" s="66">
        <f t="shared" si="5"/>
        <v>2.8535999999999997</v>
      </c>
      <c r="AO52" s="66">
        <f>(I52-H52)/100*AO47+AN52</f>
        <v>3.646716013833962</v>
      </c>
      <c r="AP52" s="67">
        <f t="shared" si="6"/>
        <v>1.7399999999999998</v>
      </c>
      <c r="AQ52" s="68">
        <f t="shared" si="7"/>
        <v>0.86999999999999988</v>
      </c>
      <c r="AR52" s="69">
        <f t="shared" si="8"/>
        <v>0.52200000000000002</v>
      </c>
      <c r="AS52" s="70">
        <f>(I52-H52)/100*AS47</f>
        <v>0</v>
      </c>
      <c r="AT52" s="71">
        <f t="shared" si="9"/>
        <v>0.34799999999999998</v>
      </c>
      <c r="AU52" s="72">
        <f t="shared" si="10"/>
        <v>0.17399999999999999</v>
      </c>
      <c r="AV52" s="73">
        <f t="shared" si="11"/>
        <v>0.17399999999999999</v>
      </c>
      <c r="AW52" s="74">
        <f t="shared" si="12"/>
        <v>0.34799999999999998</v>
      </c>
      <c r="AX52" s="75">
        <f t="shared" si="13"/>
        <v>0.52200000000000002</v>
      </c>
      <c r="AY52" s="76"/>
    </row>
    <row r="53" spans="1:51" s="77" customFormat="1" ht="25.15" customHeight="1" x14ac:dyDescent="0.25">
      <c r="A53" s="43" t="s">
        <v>91</v>
      </c>
      <c r="B53" s="44">
        <v>13.2</v>
      </c>
      <c r="C53" s="44">
        <f>T53</f>
        <v>0</v>
      </c>
      <c r="D53" s="44">
        <v>0.2</v>
      </c>
      <c r="E53" s="44">
        <f>X53</f>
        <v>0</v>
      </c>
      <c r="F53" s="44">
        <f>Z53</f>
        <v>0</v>
      </c>
      <c r="G53" s="44">
        <v>6</v>
      </c>
      <c r="H53" s="45">
        <v>3.88</v>
      </c>
      <c r="I53" s="46">
        <f>SUM(B53:H53)</f>
        <v>23.279999999999998</v>
      </c>
      <c r="J53" s="47">
        <v>45</v>
      </c>
      <c r="K53" s="80"/>
      <c r="L53"/>
      <c r="M53" s="2"/>
      <c r="N53" s="49"/>
      <c r="O53" s="79"/>
      <c r="P53" s="51"/>
      <c r="Q53" s="52">
        <v>29</v>
      </c>
      <c r="R53" s="53">
        <f t="shared" si="26"/>
        <v>0</v>
      </c>
      <c r="S53" s="52">
        <v>0</v>
      </c>
      <c r="T53" s="54">
        <f t="shared" si="27"/>
        <v>0</v>
      </c>
      <c r="U53" s="52">
        <v>0</v>
      </c>
      <c r="V53" s="54">
        <f t="shared" si="28"/>
        <v>0</v>
      </c>
      <c r="W53" s="52">
        <v>0</v>
      </c>
      <c r="X53" s="54">
        <f t="shared" si="29"/>
        <v>0</v>
      </c>
      <c r="Y53" s="52">
        <v>0</v>
      </c>
      <c r="Z53" s="54">
        <f t="shared" si="30"/>
        <v>0</v>
      </c>
      <c r="AA53" s="55">
        <f t="shared" si="14"/>
        <v>0</v>
      </c>
      <c r="AB53" s="52">
        <v>0</v>
      </c>
      <c r="AC53" s="56">
        <f t="shared" si="31"/>
        <v>0</v>
      </c>
      <c r="AD53" s="57">
        <v>0</v>
      </c>
      <c r="AE53" s="58"/>
      <c r="AF53" s="59">
        <f t="shared" si="0"/>
        <v>9.6999999999999993</v>
      </c>
      <c r="AG53" s="60">
        <f t="shared" si="1"/>
        <v>6.7899999999999991</v>
      </c>
      <c r="AH53" s="61">
        <f t="shared" si="2"/>
        <v>5.3349999999999991</v>
      </c>
      <c r="AI53" s="62">
        <f>(I53-H53)/100*AI48+AH53</f>
        <v>6.8225558873644312</v>
      </c>
      <c r="AJ53" s="63">
        <f t="shared" si="3"/>
        <v>4.5589999999999993</v>
      </c>
      <c r="AK53" s="64">
        <f>(I53-H53)/100*AK48+AJ53</f>
        <v>5.8301841219296051</v>
      </c>
      <c r="AL53" s="65">
        <f t="shared" si="4"/>
        <v>3.9769999999999994</v>
      </c>
      <c r="AM53" s="65">
        <f>(I53-H53)/100*AM48+AL53</f>
        <v>5.0859052978534853</v>
      </c>
      <c r="AN53" s="66">
        <f t="shared" si="5"/>
        <v>3.1815999999999995</v>
      </c>
      <c r="AO53" s="66">
        <f>(I53-H53)/100*AO48+AN53</f>
        <v>4.0687242382827886</v>
      </c>
      <c r="AP53" s="67">
        <f t="shared" si="6"/>
        <v>1.9399999999999997</v>
      </c>
      <c r="AQ53" s="68">
        <f t="shared" si="7"/>
        <v>0.96999999999999986</v>
      </c>
      <c r="AR53" s="69">
        <f t="shared" si="8"/>
        <v>0.58199999999999996</v>
      </c>
      <c r="AS53" s="70">
        <f>(I53-H53)/100*AS48</f>
        <v>0</v>
      </c>
      <c r="AT53" s="71">
        <f t="shared" si="9"/>
        <v>0.38799999999999996</v>
      </c>
      <c r="AU53" s="72">
        <f t="shared" si="10"/>
        <v>0.19399999999999998</v>
      </c>
      <c r="AV53" s="73">
        <f t="shared" si="11"/>
        <v>0.19399999999999998</v>
      </c>
      <c r="AW53" s="74">
        <f t="shared" si="12"/>
        <v>0.38799999999999996</v>
      </c>
      <c r="AX53" s="75">
        <f t="shared" si="13"/>
        <v>0.58199999999999996</v>
      </c>
      <c r="AY53" s="76"/>
    </row>
    <row r="54" spans="1:51" s="77" customFormat="1" ht="25.15" customHeight="1" x14ac:dyDescent="0.25">
      <c r="A54" s="43" t="s">
        <v>92</v>
      </c>
      <c r="B54" s="44">
        <v>11.2</v>
      </c>
      <c r="C54" s="44">
        <f>T54</f>
        <v>0</v>
      </c>
      <c r="D54" s="44">
        <f>V54</f>
        <v>0</v>
      </c>
      <c r="E54" s="44">
        <f>X54</f>
        <v>0</v>
      </c>
      <c r="F54" s="44">
        <f>Z54</f>
        <v>0</v>
      </c>
      <c r="G54" s="44">
        <v>6</v>
      </c>
      <c r="H54" s="45">
        <v>6.02</v>
      </c>
      <c r="I54" s="46">
        <f>SUM(B54:H54)</f>
        <v>23.22</v>
      </c>
      <c r="J54" s="47">
        <v>46</v>
      </c>
      <c r="K54" s="80"/>
      <c r="L54"/>
      <c r="M54" s="2"/>
      <c r="N54" s="49"/>
      <c r="O54" s="79"/>
      <c r="P54" s="51"/>
      <c r="Q54" s="52">
        <v>30</v>
      </c>
      <c r="R54" s="53">
        <f t="shared" si="26"/>
        <v>0</v>
      </c>
      <c r="S54" s="52">
        <v>0</v>
      </c>
      <c r="T54" s="54">
        <f t="shared" si="27"/>
        <v>0</v>
      </c>
      <c r="U54" s="52">
        <v>0</v>
      </c>
      <c r="V54" s="54">
        <f t="shared" si="28"/>
        <v>0</v>
      </c>
      <c r="W54" s="52">
        <v>0</v>
      </c>
      <c r="X54" s="54">
        <f t="shared" si="29"/>
        <v>0</v>
      </c>
      <c r="Y54" s="52">
        <v>0</v>
      </c>
      <c r="Z54" s="54">
        <f t="shared" si="30"/>
        <v>0</v>
      </c>
      <c r="AA54" s="55">
        <f t="shared" si="14"/>
        <v>0</v>
      </c>
      <c r="AB54" s="52">
        <v>0</v>
      </c>
      <c r="AC54" s="56">
        <f t="shared" si="31"/>
        <v>0</v>
      </c>
      <c r="AD54" s="57">
        <v>0</v>
      </c>
      <c r="AE54" s="58"/>
      <c r="AF54" s="59">
        <f t="shared" si="0"/>
        <v>8.6</v>
      </c>
      <c r="AG54" s="60">
        <f t="shared" si="1"/>
        <v>6.02</v>
      </c>
      <c r="AH54" s="61">
        <f t="shared" si="2"/>
        <v>4.7299999999999995</v>
      </c>
      <c r="AI54" s="62">
        <f>(I54-H54)/100*AI49+AH54</f>
        <v>6.2245897517193862</v>
      </c>
      <c r="AJ54" s="63">
        <f t="shared" si="3"/>
        <v>4.0419999999999998</v>
      </c>
      <c r="AK54" s="64">
        <f>(I54-H54)/100*AK49+AJ54</f>
        <v>5.3191948787420209</v>
      </c>
      <c r="AL54" s="65">
        <f t="shared" si="4"/>
        <v>3.5259999999999998</v>
      </c>
      <c r="AM54" s="65">
        <f>(I54-H54)/100*AM49+AL54</f>
        <v>4.6401487240089976</v>
      </c>
      <c r="AN54" s="66">
        <f t="shared" si="5"/>
        <v>2.8207999999999993</v>
      </c>
      <c r="AO54" s="66">
        <f>(I54-H54)/100*AO49+AN54</f>
        <v>3.7121189792071974</v>
      </c>
      <c r="AP54" s="67">
        <f t="shared" si="6"/>
        <v>1.7199999999999998</v>
      </c>
      <c r="AQ54" s="68">
        <f t="shared" si="7"/>
        <v>0.85999999999999988</v>
      </c>
      <c r="AR54" s="69">
        <f t="shared" si="8"/>
        <v>0.51600000000000001</v>
      </c>
      <c r="AS54" s="70">
        <f>(I54-H54)/100*AS49</f>
        <v>0</v>
      </c>
      <c r="AT54" s="71">
        <f t="shared" si="9"/>
        <v>0.34399999999999997</v>
      </c>
      <c r="AU54" s="72">
        <f t="shared" si="10"/>
        <v>0.17199999999999999</v>
      </c>
      <c r="AV54" s="73">
        <f t="shared" si="11"/>
        <v>0.17199999999999999</v>
      </c>
      <c r="AW54" s="74">
        <f t="shared" si="12"/>
        <v>0.34399999999999997</v>
      </c>
      <c r="AX54" s="75">
        <f t="shared" si="13"/>
        <v>0.51600000000000001</v>
      </c>
      <c r="AY54" s="76"/>
    </row>
    <row r="55" spans="1:51" s="77" customFormat="1" ht="25.15" customHeight="1" x14ac:dyDescent="0.25">
      <c r="A55" s="43" t="s">
        <v>93</v>
      </c>
      <c r="B55" s="44">
        <v>2</v>
      </c>
      <c r="C55" s="44">
        <v>0</v>
      </c>
      <c r="D55" s="44">
        <v>15</v>
      </c>
      <c r="E55" s="44">
        <f>X55</f>
        <v>0</v>
      </c>
      <c r="F55" s="44">
        <f>Z55</f>
        <v>0</v>
      </c>
      <c r="G55" s="44">
        <v>2.5</v>
      </c>
      <c r="H55" s="45">
        <v>3.62</v>
      </c>
      <c r="I55" s="46">
        <f>SUM(B55:H55)</f>
        <v>23.12</v>
      </c>
      <c r="J55" s="47">
        <v>47</v>
      </c>
      <c r="K55" s="80"/>
      <c r="L55"/>
      <c r="M55" s="2"/>
      <c r="N55" s="49"/>
      <c r="O55" s="79"/>
      <c r="P55" s="51"/>
      <c r="Q55" s="52">
        <v>31</v>
      </c>
      <c r="R55" s="53">
        <f t="shared" si="26"/>
        <v>0</v>
      </c>
      <c r="S55" s="52">
        <v>0</v>
      </c>
      <c r="T55" s="54">
        <f t="shared" si="27"/>
        <v>0</v>
      </c>
      <c r="U55" s="52">
        <v>0</v>
      </c>
      <c r="V55" s="54">
        <f t="shared" si="28"/>
        <v>0</v>
      </c>
      <c r="W55" s="52">
        <v>0</v>
      </c>
      <c r="X55" s="54">
        <f t="shared" si="29"/>
        <v>0</v>
      </c>
      <c r="Y55" s="52">
        <v>0</v>
      </c>
      <c r="Z55" s="54">
        <f t="shared" si="30"/>
        <v>0</v>
      </c>
      <c r="AA55" s="55">
        <f t="shared" si="14"/>
        <v>0</v>
      </c>
      <c r="AB55" s="52">
        <v>0</v>
      </c>
      <c r="AC55" s="56">
        <f t="shared" si="31"/>
        <v>0</v>
      </c>
      <c r="AD55" s="57">
        <v>0</v>
      </c>
      <c r="AE55" s="58"/>
      <c r="AF55" s="59">
        <f t="shared" si="0"/>
        <v>9.75</v>
      </c>
      <c r="AG55" s="60">
        <f t="shared" si="1"/>
        <v>6.8250000000000002</v>
      </c>
      <c r="AH55" s="61">
        <f t="shared" si="2"/>
        <v>5.3624999999999998</v>
      </c>
      <c r="AI55" s="62">
        <f>(I55-H55)/100*AI51+AH55</f>
        <v>6.7560077975935471</v>
      </c>
      <c r="AJ55" s="63">
        <f t="shared" si="3"/>
        <v>4.5825000000000005</v>
      </c>
      <c r="AK55" s="64">
        <f>(I55-H55)/100*AK51+AJ55</f>
        <v>5.7733157543072133</v>
      </c>
      <c r="AL55" s="65">
        <f t="shared" si="4"/>
        <v>3.9975000000000001</v>
      </c>
      <c r="AM55" s="65">
        <f>(I55-H55)/100*AM51+AL55</f>
        <v>5.0362967218424624</v>
      </c>
      <c r="AN55" s="66">
        <f t="shared" si="5"/>
        <v>3.198</v>
      </c>
      <c r="AO55" s="66">
        <f>(I55-H55)/100*AO51+AN55</f>
        <v>4.0290373774739701</v>
      </c>
      <c r="AP55" s="67">
        <f t="shared" si="6"/>
        <v>1.9500000000000002</v>
      </c>
      <c r="AQ55" s="68">
        <f t="shared" si="7"/>
        <v>0.97500000000000009</v>
      </c>
      <c r="AR55" s="69">
        <f t="shared" si="8"/>
        <v>0.58499999999999996</v>
      </c>
      <c r="AS55" s="70">
        <f>(I55-H55)/100*AS51</f>
        <v>0</v>
      </c>
      <c r="AT55" s="71">
        <f t="shared" si="9"/>
        <v>0.39</v>
      </c>
      <c r="AU55" s="72">
        <f t="shared" si="10"/>
        <v>0.19500000000000001</v>
      </c>
      <c r="AV55" s="73">
        <f t="shared" si="11"/>
        <v>0.19500000000000001</v>
      </c>
      <c r="AW55" s="74">
        <f t="shared" si="12"/>
        <v>0.39</v>
      </c>
      <c r="AX55" s="75">
        <f t="shared" si="13"/>
        <v>0.58499999999999996</v>
      </c>
      <c r="AY55" s="76"/>
    </row>
    <row r="56" spans="1:51" s="77" customFormat="1" ht="25.15" customHeight="1" x14ac:dyDescent="0.25">
      <c r="A56" s="43" t="s">
        <v>95</v>
      </c>
      <c r="B56" s="44">
        <v>2.4</v>
      </c>
      <c r="C56" s="44">
        <f>T56</f>
        <v>0</v>
      </c>
      <c r="D56" s="44">
        <v>10.6</v>
      </c>
      <c r="E56" s="44">
        <f>X56</f>
        <v>0</v>
      </c>
      <c r="F56" s="44">
        <f>Z56</f>
        <v>0</v>
      </c>
      <c r="G56" s="44">
        <v>6</v>
      </c>
      <c r="H56" s="45">
        <v>3.72</v>
      </c>
      <c r="I56" s="46">
        <f>SUM(B56:H56)</f>
        <v>22.72</v>
      </c>
      <c r="J56" s="47">
        <v>48</v>
      </c>
      <c r="K56" s="80"/>
      <c r="L56"/>
      <c r="M56" s="2"/>
      <c r="N56" s="49"/>
      <c r="O56" s="79"/>
      <c r="P56" s="51"/>
      <c r="Q56" s="52">
        <v>32</v>
      </c>
      <c r="R56" s="53">
        <f t="shared" si="26"/>
        <v>0</v>
      </c>
      <c r="S56" s="52">
        <v>0</v>
      </c>
      <c r="T56" s="54">
        <f t="shared" si="27"/>
        <v>0</v>
      </c>
      <c r="U56" s="52">
        <v>0</v>
      </c>
      <c r="V56" s="54">
        <f t="shared" si="28"/>
        <v>0</v>
      </c>
      <c r="W56" s="52">
        <v>0</v>
      </c>
      <c r="X56" s="54">
        <f t="shared" si="29"/>
        <v>0</v>
      </c>
      <c r="Y56" s="52">
        <v>0</v>
      </c>
      <c r="Z56" s="54">
        <f t="shared" si="30"/>
        <v>0</v>
      </c>
      <c r="AA56" s="55">
        <f t="shared" si="14"/>
        <v>0</v>
      </c>
      <c r="AB56" s="52">
        <v>0</v>
      </c>
      <c r="AC56" s="56">
        <f t="shared" si="31"/>
        <v>0</v>
      </c>
      <c r="AD56" s="57">
        <v>0</v>
      </c>
      <c r="AE56" s="58"/>
      <c r="AF56" s="59">
        <f t="shared" si="0"/>
        <v>9.5</v>
      </c>
      <c r="AG56" s="60">
        <f t="shared" si="1"/>
        <v>6.65</v>
      </c>
      <c r="AH56" s="61">
        <f t="shared" si="2"/>
        <v>5.2249999999999996</v>
      </c>
      <c r="AI56" s="62">
        <f t="shared" si="15"/>
        <v>6.3868348275781983</v>
      </c>
      <c r="AJ56" s="63">
        <f t="shared" si="3"/>
        <v>4.4649999999999999</v>
      </c>
      <c r="AK56" s="64">
        <f t="shared" si="16"/>
        <v>5.457840670839551</v>
      </c>
      <c r="AL56" s="65">
        <f t="shared" si="4"/>
        <v>3.895</v>
      </c>
      <c r="AM56" s="65">
        <f t="shared" si="17"/>
        <v>4.7610950532855663</v>
      </c>
      <c r="AN56" s="66">
        <f t="shared" si="5"/>
        <v>3.1159999999999997</v>
      </c>
      <c r="AO56" s="66">
        <f t="shared" si="18"/>
        <v>3.8088760426284525</v>
      </c>
      <c r="AP56" s="67">
        <f t="shared" si="6"/>
        <v>1.9</v>
      </c>
      <c r="AQ56" s="68">
        <f t="shared" si="7"/>
        <v>0.95</v>
      </c>
      <c r="AR56" s="69">
        <f t="shared" si="8"/>
        <v>0.57000000000000006</v>
      </c>
      <c r="AS56" s="70">
        <f t="shared" si="19"/>
        <v>0</v>
      </c>
      <c r="AT56" s="71">
        <f t="shared" si="9"/>
        <v>0.38</v>
      </c>
      <c r="AU56" s="72">
        <f t="shared" si="10"/>
        <v>0.19</v>
      </c>
      <c r="AV56" s="73">
        <f t="shared" si="11"/>
        <v>0.19</v>
      </c>
      <c r="AW56" s="74">
        <f t="shared" si="12"/>
        <v>0.38</v>
      </c>
      <c r="AX56" s="75">
        <f t="shared" si="13"/>
        <v>0.57000000000000006</v>
      </c>
      <c r="AY56" s="76"/>
    </row>
    <row r="57" spans="1:51" s="77" customFormat="1" ht="25.15" customHeight="1" x14ac:dyDescent="0.25">
      <c r="A57" s="43" t="s">
        <v>97</v>
      </c>
      <c r="B57" s="44">
        <v>0.4</v>
      </c>
      <c r="C57" s="44">
        <f>T57</f>
        <v>0</v>
      </c>
      <c r="D57" s="44">
        <v>15</v>
      </c>
      <c r="E57" s="44">
        <f>X57</f>
        <v>0</v>
      </c>
      <c r="F57" s="44">
        <f>Z57</f>
        <v>0</v>
      </c>
      <c r="G57" s="44">
        <v>6</v>
      </c>
      <c r="H57" s="45">
        <v>0.43</v>
      </c>
      <c r="I57" s="46">
        <f>SUM(B57:H57)</f>
        <v>21.83</v>
      </c>
      <c r="J57" s="47">
        <v>49</v>
      </c>
      <c r="K57" s="80"/>
      <c r="L57"/>
      <c r="M57" s="2"/>
      <c r="N57" s="49"/>
      <c r="O57" s="79"/>
      <c r="P57" s="51"/>
      <c r="Q57" s="52">
        <v>33</v>
      </c>
      <c r="R57" s="53">
        <f t="shared" si="26"/>
        <v>0</v>
      </c>
      <c r="S57" s="52">
        <v>0</v>
      </c>
      <c r="T57" s="54">
        <f t="shared" si="27"/>
        <v>0</v>
      </c>
      <c r="U57" s="52">
        <v>0</v>
      </c>
      <c r="V57" s="54">
        <f t="shared" si="28"/>
        <v>0</v>
      </c>
      <c r="W57" s="52">
        <v>0</v>
      </c>
      <c r="X57" s="54">
        <f t="shared" si="29"/>
        <v>0</v>
      </c>
      <c r="Y57" s="52">
        <v>0</v>
      </c>
      <c r="Z57" s="54">
        <f t="shared" si="30"/>
        <v>0</v>
      </c>
      <c r="AA57" s="55">
        <f t="shared" si="14"/>
        <v>0</v>
      </c>
      <c r="AB57" s="52">
        <v>0</v>
      </c>
      <c r="AC57" s="56">
        <f t="shared" si="31"/>
        <v>0</v>
      </c>
      <c r="AD57" s="57">
        <v>0</v>
      </c>
      <c r="AE57" s="58"/>
      <c r="AF57" s="59">
        <f t="shared" si="0"/>
        <v>10.7</v>
      </c>
      <c r="AG57" s="60">
        <f t="shared" si="1"/>
        <v>7.49</v>
      </c>
      <c r="AH57" s="61">
        <f t="shared" si="2"/>
        <v>5.8849999999999998</v>
      </c>
      <c r="AI57" s="62">
        <f t="shared" si="15"/>
        <v>7.3450269598959883</v>
      </c>
      <c r="AJ57" s="63">
        <f t="shared" si="3"/>
        <v>5.0289999999999999</v>
      </c>
      <c r="AK57" s="64">
        <f t="shared" si="16"/>
        <v>6.2766594020929354</v>
      </c>
      <c r="AL57" s="65">
        <f t="shared" si="4"/>
        <v>4.3869999999999996</v>
      </c>
      <c r="AM57" s="65">
        <f t="shared" si="17"/>
        <v>5.4753837337406459</v>
      </c>
      <c r="AN57" s="66">
        <f t="shared" si="5"/>
        <v>3.5095999999999998</v>
      </c>
      <c r="AO57" s="66">
        <f t="shared" si="18"/>
        <v>4.3803069869925162</v>
      </c>
      <c r="AP57" s="67">
        <f t="shared" si="6"/>
        <v>2.14</v>
      </c>
      <c r="AQ57" s="68">
        <f t="shared" si="7"/>
        <v>1.07</v>
      </c>
      <c r="AR57" s="69">
        <f t="shared" si="8"/>
        <v>0.64200000000000002</v>
      </c>
      <c r="AS57" s="70">
        <f t="shared" si="19"/>
        <v>0</v>
      </c>
      <c r="AT57" s="71">
        <f t="shared" si="9"/>
        <v>0.42799999999999999</v>
      </c>
      <c r="AU57" s="72">
        <f t="shared" si="10"/>
        <v>0.214</v>
      </c>
      <c r="AV57" s="73">
        <f t="shared" si="11"/>
        <v>0.214</v>
      </c>
      <c r="AW57" s="74">
        <f t="shared" si="12"/>
        <v>0.42799999999999999</v>
      </c>
      <c r="AX57" s="75">
        <f t="shared" si="13"/>
        <v>0.64200000000000002</v>
      </c>
      <c r="AY57" s="76"/>
    </row>
    <row r="58" spans="1:51" s="77" customFormat="1" ht="25.15" customHeight="1" x14ac:dyDescent="0.25">
      <c r="A58" s="43" t="s">
        <v>98</v>
      </c>
      <c r="B58" s="44">
        <v>0.8</v>
      </c>
      <c r="C58" s="44">
        <f>T58</f>
        <v>0</v>
      </c>
      <c r="D58" s="44">
        <v>15</v>
      </c>
      <c r="E58" s="44">
        <f>X58</f>
        <v>0</v>
      </c>
      <c r="F58" s="44">
        <f>Z58</f>
        <v>0</v>
      </c>
      <c r="G58" s="44">
        <v>6</v>
      </c>
      <c r="H58" s="45">
        <v>0</v>
      </c>
      <c r="I58" s="46">
        <f>SUM(B58:H58)</f>
        <v>21.8</v>
      </c>
      <c r="J58" s="47">
        <v>50</v>
      </c>
      <c r="K58" s="80"/>
      <c r="L58"/>
      <c r="M58" s="2"/>
      <c r="N58" s="49"/>
      <c r="O58" s="79"/>
      <c r="P58" s="51"/>
      <c r="Q58" s="52">
        <v>34</v>
      </c>
      <c r="R58" s="53">
        <f t="shared" si="26"/>
        <v>0</v>
      </c>
      <c r="S58" s="52">
        <v>0</v>
      </c>
      <c r="T58" s="54">
        <f t="shared" si="27"/>
        <v>0</v>
      </c>
      <c r="U58" s="52">
        <v>0</v>
      </c>
      <c r="V58" s="54">
        <f t="shared" si="28"/>
        <v>0</v>
      </c>
      <c r="W58" s="52">
        <v>0</v>
      </c>
      <c r="X58" s="54">
        <f t="shared" si="29"/>
        <v>0</v>
      </c>
      <c r="Y58" s="52">
        <v>0</v>
      </c>
      <c r="Z58" s="54">
        <f t="shared" si="30"/>
        <v>0</v>
      </c>
      <c r="AA58" s="55">
        <f t="shared" si="14"/>
        <v>0</v>
      </c>
      <c r="AB58" s="52">
        <v>0</v>
      </c>
      <c r="AC58" s="56">
        <f t="shared" si="31"/>
        <v>0</v>
      </c>
      <c r="AD58" s="57">
        <v>0</v>
      </c>
      <c r="AE58" s="58"/>
      <c r="AF58" s="59">
        <f t="shared" si="0"/>
        <v>10.9</v>
      </c>
      <c r="AG58" s="60">
        <f t="shared" si="1"/>
        <v>7.63</v>
      </c>
      <c r="AH58" s="61">
        <f t="shared" si="2"/>
        <v>5.9950000000000001</v>
      </c>
      <c r="AI58" s="62">
        <f t="shared" si="15"/>
        <v>7.3519605658748262</v>
      </c>
      <c r="AJ58" s="63">
        <f t="shared" si="3"/>
        <v>5.1230000000000002</v>
      </c>
      <c r="AK58" s="64">
        <f t="shared" si="16"/>
        <v>6.2825844835657607</v>
      </c>
      <c r="AL58" s="65">
        <f t="shared" si="4"/>
        <v>4.4690000000000003</v>
      </c>
      <c r="AM58" s="65">
        <f t="shared" si="17"/>
        <v>5.4805524218339619</v>
      </c>
      <c r="AN58" s="66">
        <f t="shared" si="5"/>
        <v>3.5751999999999997</v>
      </c>
      <c r="AO58" s="66">
        <f t="shared" si="18"/>
        <v>4.3844419374671686</v>
      </c>
      <c r="AP58" s="67">
        <f t="shared" si="6"/>
        <v>2.1800000000000002</v>
      </c>
      <c r="AQ58" s="68">
        <f t="shared" si="7"/>
        <v>1.0900000000000001</v>
      </c>
      <c r="AR58" s="69">
        <f t="shared" si="8"/>
        <v>0.65400000000000003</v>
      </c>
      <c r="AS58" s="70">
        <f t="shared" si="19"/>
        <v>0</v>
      </c>
      <c r="AT58" s="71">
        <f t="shared" si="9"/>
        <v>0.436</v>
      </c>
      <c r="AU58" s="72">
        <f t="shared" si="10"/>
        <v>0.218</v>
      </c>
      <c r="AV58" s="73">
        <f t="shared" si="11"/>
        <v>0.218</v>
      </c>
      <c r="AW58" s="74">
        <f t="shared" si="12"/>
        <v>0.436</v>
      </c>
      <c r="AX58" s="75">
        <f t="shared" si="13"/>
        <v>0.65400000000000003</v>
      </c>
      <c r="AY58" s="76"/>
    </row>
    <row r="59" spans="1:51" s="77" customFormat="1" ht="25.15" customHeight="1" x14ac:dyDescent="0.25">
      <c r="A59" s="43" t="s">
        <v>99</v>
      </c>
      <c r="B59" s="44">
        <f>R59</f>
        <v>0</v>
      </c>
      <c r="C59" s="44">
        <f>T59</f>
        <v>0</v>
      </c>
      <c r="D59" s="44">
        <v>15</v>
      </c>
      <c r="E59" s="44">
        <f>X59</f>
        <v>0</v>
      </c>
      <c r="F59" s="44">
        <f>Z59</f>
        <v>0</v>
      </c>
      <c r="G59" s="44">
        <v>6</v>
      </c>
      <c r="H59" s="45">
        <v>0.42</v>
      </c>
      <c r="I59" s="46">
        <f>SUM(B59:H59)</f>
        <v>21.42</v>
      </c>
      <c r="J59" s="47">
        <v>51</v>
      </c>
      <c r="K59" s="80"/>
      <c r="L59"/>
      <c r="M59" s="2"/>
      <c r="N59" s="49"/>
      <c r="O59" s="79"/>
      <c r="P59" s="51"/>
      <c r="Q59" s="52">
        <v>35</v>
      </c>
      <c r="R59" s="53">
        <f t="shared" si="26"/>
        <v>0</v>
      </c>
      <c r="S59" s="52">
        <v>0</v>
      </c>
      <c r="T59" s="54">
        <f t="shared" si="27"/>
        <v>0</v>
      </c>
      <c r="U59" s="52">
        <v>0</v>
      </c>
      <c r="V59" s="54">
        <f t="shared" si="28"/>
        <v>0</v>
      </c>
      <c r="W59" s="52">
        <v>0</v>
      </c>
      <c r="X59" s="54">
        <f t="shared" si="29"/>
        <v>0</v>
      </c>
      <c r="Y59" s="52">
        <v>0</v>
      </c>
      <c r="Z59" s="54">
        <f t="shared" si="30"/>
        <v>0</v>
      </c>
      <c r="AA59" s="55">
        <f t="shared" si="14"/>
        <v>0</v>
      </c>
      <c r="AB59" s="52">
        <v>0</v>
      </c>
      <c r="AC59" s="56">
        <f t="shared" si="31"/>
        <v>0</v>
      </c>
      <c r="AD59" s="57">
        <v>0</v>
      </c>
      <c r="AE59" s="58"/>
      <c r="AF59" s="59">
        <f t="shared" si="0"/>
        <v>10.5</v>
      </c>
      <c r="AG59" s="60">
        <f t="shared" si="1"/>
        <v>7.35</v>
      </c>
      <c r="AH59" s="61">
        <f t="shared" si="2"/>
        <v>5.7749999999999995</v>
      </c>
      <c r="AI59" s="62">
        <f t="shared" si="15"/>
        <v>7.193761637494644</v>
      </c>
      <c r="AJ59" s="63">
        <f t="shared" si="3"/>
        <v>4.9349999999999996</v>
      </c>
      <c r="AK59" s="64">
        <f t="shared" si="16"/>
        <v>6.1473963084045149</v>
      </c>
      <c r="AL59" s="65">
        <f t="shared" si="4"/>
        <v>4.3049999999999997</v>
      </c>
      <c r="AM59" s="65">
        <f t="shared" si="17"/>
        <v>5.3626223115869163</v>
      </c>
      <c r="AN59" s="66">
        <f t="shared" si="5"/>
        <v>3.4439999999999995</v>
      </c>
      <c r="AO59" s="66">
        <f t="shared" si="18"/>
        <v>4.2900978492695332</v>
      </c>
      <c r="AP59" s="67">
        <f t="shared" si="6"/>
        <v>2.1</v>
      </c>
      <c r="AQ59" s="68">
        <f t="shared" si="7"/>
        <v>1.05</v>
      </c>
      <c r="AR59" s="69">
        <f t="shared" si="8"/>
        <v>0.63</v>
      </c>
      <c r="AS59" s="70">
        <f t="shared" si="19"/>
        <v>0</v>
      </c>
      <c r="AT59" s="71">
        <f t="shared" si="9"/>
        <v>0.42</v>
      </c>
      <c r="AU59" s="72">
        <f t="shared" si="10"/>
        <v>0.21</v>
      </c>
      <c r="AV59" s="73">
        <f t="shared" si="11"/>
        <v>0.21</v>
      </c>
      <c r="AW59" s="74">
        <f t="shared" si="12"/>
        <v>0.42</v>
      </c>
      <c r="AX59" s="75">
        <f t="shared" si="13"/>
        <v>0.63</v>
      </c>
      <c r="AY59" s="76"/>
    </row>
    <row r="60" spans="1:51" s="77" customFormat="1" ht="25.15" customHeight="1" x14ac:dyDescent="0.25">
      <c r="A60" s="43" t="s">
        <v>100</v>
      </c>
      <c r="B60" s="44">
        <v>0.4</v>
      </c>
      <c r="C60" s="44">
        <f>T60</f>
        <v>0</v>
      </c>
      <c r="D60" s="44">
        <v>15</v>
      </c>
      <c r="E60" s="44">
        <f>X60</f>
        <v>0</v>
      </c>
      <c r="F60" s="44">
        <f>Z60</f>
        <v>0</v>
      </c>
      <c r="G60" s="44">
        <v>6</v>
      </c>
      <c r="H60" s="45">
        <v>0</v>
      </c>
      <c r="I60" s="46">
        <f>SUM(B60:H60)</f>
        <v>21.4</v>
      </c>
      <c r="J60" s="47">
        <v>52</v>
      </c>
      <c r="K60" s="80"/>
      <c r="L60"/>
      <c r="M60" s="2"/>
      <c r="N60" s="49"/>
      <c r="O60" s="79"/>
      <c r="P60" s="51"/>
      <c r="Q60" s="52">
        <v>36</v>
      </c>
      <c r="R60" s="53">
        <f>Q60*R51</f>
        <v>0</v>
      </c>
      <c r="S60" s="52">
        <v>0</v>
      </c>
      <c r="T60" s="54">
        <f>S60*T51</f>
        <v>0</v>
      </c>
      <c r="U60" s="52">
        <v>0</v>
      </c>
      <c r="V60" s="54">
        <f>U60*V51</f>
        <v>0</v>
      </c>
      <c r="W60" s="52">
        <v>0</v>
      </c>
      <c r="X60" s="54">
        <f>W60*X51</f>
        <v>0</v>
      </c>
      <c r="Y60" s="52">
        <v>0</v>
      </c>
      <c r="Z60" s="54">
        <f>Y60*Z51</f>
        <v>0</v>
      </c>
      <c r="AA60" s="55">
        <f t="shared" si="14"/>
        <v>0</v>
      </c>
      <c r="AB60" s="52">
        <v>0</v>
      </c>
      <c r="AC60" s="56">
        <f>AB60*AC51</f>
        <v>0</v>
      </c>
      <c r="AD60" s="57">
        <v>0</v>
      </c>
      <c r="AE60" s="58"/>
      <c r="AF60" s="59">
        <f t="shared" si="0"/>
        <v>10.7</v>
      </c>
      <c r="AG60" s="60">
        <f t="shared" si="1"/>
        <v>7.49</v>
      </c>
      <c r="AH60" s="61">
        <f t="shared" si="2"/>
        <v>5.8849999999999998</v>
      </c>
      <c r="AI60" s="62">
        <f t="shared" si="15"/>
        <v>7.251782653101734</v>
      </c>
      <c r="AJ60" s="63">
        <f t="shared" si="3"/>
        <v>5.0289999999999999</v>
      </c>
      <c r="AK60" s="64">
        <f t="shared" si="16"/>
        <v>6.1969779035596639</v>
      </c>
      <c r="AL60" s="65">
        <f t="shared" si="4"/>
        <v>4.3869999999999996</v>
      </c>
      <c r="AM60" s="65">
        <f t="shared" si="17"/>
        <v>5.405874341403111</v>
      </c>
      <c r="AN60" s="66">
        <f t="shared" si="5"/>
        <v>3.5095999999999998</v>
      </c>
      <c r="AO60" s="66">
        <f t="shared" si="18"/>
        <v>4.3246994731224886</v>
      </c>
      <c r="AP60" s="67">
        <f t="shared" si="6"/>
        <v>2.14</v>
      </c>
      <c r="AQ60" s="68">
        <f t="shared" si="7"/>
        <v>1.07</v>
      </c>
      <c r="AR60" s="69">
        <f t="shared" si="8"/>
        <v>0.64200000000000002</v>
      </c>
      <c r="AS60" s="70">
        <f t="shared" si="19"/>
        <v>0</v>
      </c>
      <c r="AT60" s="71">
        <f t="shared" si="9"/>
        <v>0.42799999999999999</v>
      </c>
      <c r="AU60" s="72">
        <f t="shared" si="10"/>
        <v>0.214</v>
      </c>
      <c r="AV60" s="73">
        <f t="shared" si="11"/>
        <v>0.214</v>
      </c>
      <c r="AW60" s="74">
        <f t="shared" si="12"/>
        <v>0.42799999999999999</v>
      </c>
      <c r="AX60" s="75">
        <f t="shared" si="13"/>
        <v>0.64200000000000002</v>
      </c>
      <c r="AY60" s="76"/>
    </row>
    <row r="61" spans="1:51" s="77" customFormat="1" ht="25.15" customHeight="1" x14ac:dyDescent="0.25">
      <c r="A61" s="43" t="s">
        <v>101</v>
      </c>
      <c r="B61" s="44">
        <v>2.4</v>
      </c>
      <c r="C61" s="44">
        <f>T61</f>
        <v>0</v>
      </c>
      <c r="D61" s="44">
        <v>15</v>
      </c>
      <c r="E61" s="44">
        <f>X61</f>
        <v>0</v>
      </c>
      <c r="F61" s="44">
        <f>Z61</f>
        <v>0</v>
      </c>
      <c r="G61" s="44">
        <v>3.7</v>
      </c>
      <c r="H61" s="45">
        <v>0</v>
      </c>
      <c r="I61" s="46">
        <f>SUM(B61:H61)</f>
        <v>21.099999999999998</v>
      </c>
      <c r="J61" s="47">
        <v>53</v>
      </c>
      <c r="K61" s="80"/>
      <c r="L61"/>
      <c r="M61" s="2"/>
      <c r="N61" s="49"/>
      <c r="O61" s="79"/>
      <c r="P61" s="51"/>
      <c r="Q61" s="52">
        <v>37</v>
      </c>
      <c r="R61" s="53">
        <f t="shared" si="20"/>
        <v>0</v>
      </c>
      <c r="S61" s="52">
        <v>0</v>
      </c>
      <c r="T61" s="54">
        <f t="shared" si="21"/>
        <v>0</v>
      </c>
      <c r="U61" s="52">
        <v>0</v>
      </c>
      <c r="V61" s="54">
        <f t="shared" si="22"/>
        <v>0</v>
      </c>
      <c r="W61" s="52">
        <v>0</v>
      </c>
      <c r="X61" s="54">
        <f t="shared" si="23"/>
        <v>0</v>
      </c>
      <c r="Y61" s="52">
        <v>0</v>
      </c>
      <c r="Z61" s="54">
        <f t="shared" si="24"/>
        <v>0</v>
      </c>
      <c r="AA61" s="55">
        <f t="shared" si="14"/>
        <v>0</v>
      </c>
      <c r="AB61" s="52">
        <v>0</v>
      </c>
      <c r="AC61" s="56">
        <f t="shared" si="25"/>
        <v>0</v>
      </c>
      <c r="AD61" s="57">
        <v>0</v>
      </c>
      <c r="AE61" s="58"/>
      <c r="AF61" s="59">
        <f t="shared" si="0"/>
        <v>10.549999999999999</v>
      </c>
      <c r="AG61" s="60">
        <f t="shared" si="1"/>
        <v>7.3849999999999989</v>
      </c>
      <c r="AH61" s="61">
        <f t="shared" si="2"/>
        <v>5.8024999999999993</v>
      </c>
      <c r="AI61" s="62">
        <f t="shared" si="15"/>
        <v>7.3523006885380529</v>
      </c>
      <c r="AJ61" s="63">
        <f t="shared" si="3"/>
        <v>4.958499999999999</v>
      </c>
      <c r="AK61" s="64">
        <f t="shared" si="16"/>
        <v>6.2828751338416087</v>
      </c>
      <c r="AL61" s="65">
        <f t="shared" si="4"/>
        <v>4.325499999999999</v>
      </c>
      <c r="AM61" s="65">
        <f t="shared" si="17"/>
        <v>5.4808059678192755</v>
      </c>
      <c r="AN61" s="66">
        <f t="shared" si="5"/>
        <v>3.460399999999999</v>
      </c>
      <c r="AO61" s="66">
        <f t="shared" si="18"/>
        <v>4.3846447742554195</v>
      </c>
      <c r="AP61" s="67">
        <f t="shared" si="6"/>
        <v>2.1099999999999994</v>
      </c>
      <c r="AQ61" s="68">
        <f t="shared" si="7"/>
        <v>1.0549999999999997</v>
      </c>
      <c r="AR61" s="69">
        <f t="shared" si="8"/>
        <v>0.6329999999999999</v>
      </c>
      <c r="AS61" s="70">
        <f t="shared" si="19"/>
        <v>0</v>
      </c>
      <c r="AT61" s="71">
        <f t="shared" si="9"/>
        <v>0.42199999999999993</v>
      </c>
      <c r="AU61" s="72">
        <f t="shared" si="10"/>
        <v>0.21099999999999997</v>
      </c>
      <c r="AV61" s="73">
        <f t="shared" si="11"/>
        <v>0.21099999999999997</v>
      </c>
      <c r="AW61" s="74">
        <f t="shared" si="12"/>
        <v>0.42199999999999993</v>
      </c>
      <c r="AX61" s="75">
        <f t="shared" si="13"/>
        <v>0.6329999999999999</v>
      </c>
      <c r="AY61" s="76"/>
    </row>
    <row r="62" spans="1:51" s="77" customFormat="1" ht="25.15" customHeight="1" x14ac:dyDescent="0.25">
      <c r="A62" s="43" t="s">
        <v>102</v>
      </c>
      <c r="B62" s="44">
        <f>R62</f>
        <v>0</v>
      </c>
      <c r="C62" s="44">
        <f>T62</f>
        <v>0</v>
      </c>
      <c r="D62" s="44">
        <v>15</v>
      </c>
      <c r="E62" s="44">
        <f>X62</f>
        <v>0</v>
      </c>
      <c r="F62" s="44">
        <f>Z62</f>
        <v>0</v>
      </c>
      <c r="G62" s="44">
        <v>6</v>
      </c>
      <c r="H62" s="45">
        <v>0</v>
      </c>
      <c r="I62" s="46">
        <f>SUM(B62:H62)</f>
        <v>21</v>
      </c>
      <c r="J62" s="47">
        <v>54</v>
      </c>
      <c r="K62" s="80"/>
      <c r="L62"/>
      <c r="M62" s="2"/>
      <c r="N62" s="49"/>
      <c r="O62" s="79"/>
      <c r="P62" s="51"/>
      <c r="Q62" s="52">
        <v>38</v>
      </c>
      <c r="R62" s="53">
        <f t="shared" si="20"/>
        <v>0</v>
      </c>
      <c r="S62" s="52">
        <v>0</v>
      </c>
      <c r="T62" s="54">
        <f t="shared" si="21"/>
        <v>0</v>
      </c>
      <c r="U62" s="52">
        <v>0</v>
      </c>
      <c r="V62" s="54">
        <f t="shared" si="22"/>
        <v>0</v>
      </c>
      <c r="W62" s="52">
        <v>0</v>
      </c>
      <c r="X62" s="54">
        <f t="shared" si="23"/>
        <v>0</v>
      </c>
      <c r="Y62" s="52">
        <v>0</v>
      </c>
      <c r="Z62" s="54">
        <f t="shared" si="24"/>
        <v>0</v>
      </c>
      <c r="AA62" s="55">
        <f t="shared" si="14"/>
        <v>0</v>
      </c>
      <c r="AB62" s="52">
        <v>0</v>
      </c>
      <c r="AC62" s="56">
        <f t="shared" si="25"/>
        <v>0</v>
      </c>
      <c r="AD62" s="57">
        <v>0</v>
      </c>
      <c r="AE62" s="58"/>
      <c r="AF62" s="59">
        <f t="shared" si="0"/>
        <v>10.5</v>
      </c>
      <c r="AG62" s="60">
        <f t="shared" si="1"/>
        <v>7.35</v>
      </c>
      <c r="AH62" s="61">
        <f t="shared" si="2"/>
        <v>5.7749999999999995</v>
      </c>
      <c r="AI62" s="62">
        <f t="shared" si="15"/>
        <v>7.3189117188337125</v>
      </c>
      <c r="AJ62" s="63">
        <f t="shared" si="3"/>
        <v>4.9349999999999996</v>
      </c>
      <c r="AK62" s="64">
        <f t="shared" si="16"/>
        <v>6.2543427415488093</v>
      </c>
      <c r="AL62" s="65">
        <f t="shared" si="4"/>
        <v>4.3049999999999997</v>
      </c>
      <c r="AM62" s="65">
        <f t="shared" si="17"/>
        <v>5.4559160085851319</v>
      </c>
      <c r="AN62" s="66">
        <f t="shared" si="5"/>
        <v>3.4439999999999995</v>
      </c>
      <c r="AO62" s="66">
        <f t="shared" si="18"/>
        <v>4.3647328068681048</v>
      </c>
      <c r="AP62" s="67">
        <f t="shared" si="6"/>
        <v>2.1</v>
      </c>
      <c r="AQ62" s="68">
        <f t="shared" si="7"/>
        <v>1.05</v>
      </c>
      <c r="AR62" s="69">
        <f t="shared" si="8"/>
        <v>0.63</v>
      </c>
      <c r="AS62" s="70">
        <f t="shared" si="19"/>
        <v>0</v>
      </c>
      <c r="AT62" s="71">
        <f t="shared" si="9"/>
        <v>0.42</v>
      </c>
      <c r="AU62" s="72">
        <f t="shared" si="10"/>
        <v>0.21</v>
      </c>
      <c r="AV62" s="73">
        <f t="shared" si="11"/>
        <v>0.21</v>
      </c>
      <c r="AW62" s="74">
        <f t="shared" si="12"/>
        <v>0.42</v>
      </c>
      <c r="AX62" s="75">
        <f t="shared" si="13"/>
        <v>0.63</v>
      </c>
      <c r="AY62" s="76"/>
    </row>
    <row r="63" spans="1:51" s="77" customFormat="1" ht="25.15" customHeight="1" x14ac:dyDescent="0.25">
      <c r="A63" s="43" t="s">
        <v>103</v>
      </c>
      <c r="B63" s="44">
        <v>0</v>
      </c>
      <c r="C63" s="44">
        <f>T63</f>
        <v>0</v>
      </c>
      <c r="D63" s="44">
        <v>15</v>
      </c>
      <c r="E63" s="44">
        <f>X63</f>
        <v>0</v>
      </c>
      <c r="F63" s="44">
        <f>Z63</f>
        <v>0</v>
      </c>
      <c r="G63" s="44">
        <v>6</v>
      </c>
      <c r="H63" s="45">
        <v>0</v>
      </c>
      <c r="I63" s="46">
        <f>SUM(B63:H63)</f>
        <v>21</v>
      </c>
      <c r="J63" s="47">
        <v>55</v>
      </c>
      <c r="K63" s="80"/>
      <c r="L63"/>
      <c r="M63" s="2"/>
      <c r="N63" s="49"/>
      <c r="O63" s="79"/>
      <c r="P63" s="51"/>
      <c r="Q63" s="52">
        <v>39</v>
      </c>
      <c r="R63" s="53">
        <f t="shared" si="20"/>
        <v>0</v>
      </c>
      <c r="S63" s="52">
        <v>0</v>
      </c>
      <c r="T63" s="54">
        <f t="shared" si="21"/>
        <v>0</v>
      </c>
      <c r="U63" s="52">
        <v>0</v>
      </c>
      <c r="V63" s="54">
        <f t="shared" si="22"/>
        <v>0</v>
      </c>
      <c r="W63" s="52">
        <v>0</v>
      </c>
      <c r="X63" s="54">
        <f t="shared" si="23"/>
        <v>0</v>
      </c>
      <c r="Y63" s="52">
        <v>0</v>
      </c>
      <c r="Z63" s="54">
        <f t="shared" si="24"/>
        <v>0</v>
      </c>
      <c r="AA63" s="55">
        <f t="shared" si="14"/>
        <v>0</v>
      </c>
      <c r="AB63" s="52">
        <v>0</v>
      </c>
      <c r="AC63" s="56">
        <f t="shared" si="25"/>
        <v>0</v>
      </c>
      <c r="AD63" s="57">
        <v>0</v>
      </c>
      <c r="AE63" s="58"/>
      <c r="AF63" s="59">
        <f t="shared" si="0"/>
        <v>10.5</v>
      </c>
      <c r="AG63" s="60">
        <f t="shared" si="1"/>
        <v>7.35</v>
      </c>
      <c r="AH63" s="61">
        <f t="shared" si="2"/>
        <v>5.7749999999999995</v>
      </c>
      <c r="AI63" s="62">
        <f t="shared" si="15"/>
        <v>7.2856899438738747</v>
      </c>
      <c r="AJ63" s="63">
        <f t="shared" si="3"/>
        <v>4.9349999999999996</v>
      </c>
      <c r="AK63" s="64">
        <f t="shared" si="16"/>
        <v>6.2259532247649476</v>
      </c>
      <c r="AL63" s="65">
        <f t="shared" si="4"/>
        <v>4.3049999999999997</v>
      </c>
      <c r="AM63" s="65">
        <f t="shared" si="17"/>
        <v>5.4311506854332521</v>
      </c>
      <c r="AN63" s="66">
        <f t="shared" si="5"/>
        <v>3.4439999999999995</v>
      </c>
      <c r="AO63" s="66">
        <f t="shared" si="18"/>
        <v>4.3449205483466011</v>
      </c>
      <c r="AP63" s="67">
        <f t="shared" si="6"/>
        <v>2.1</v>
      </c>
      <c r="AQ63" s="68">
        <f t="shared" si="7"/>
        <v>1.05</v>
      </c>
      <c r="AR63" s="69">
        <f t="shared" si="8"/>
        <v>0.63</v>
      </c>
      <c r="AS63" s="70">
        <f t="shared" si="19"/>
        <v>0</v>
      </c>
      <c r="AT63" s="71">
        <f t="shared" si="9"/>
        <v>0.42</v>
      </c>
      <c r="AU63" s="72">
        <f t="shared" si="10"/>
        <v>0.21</v>
      </c>
      <c r="AV63" s="73">
        <f t="shared" si="11"/>
        <v>0.21</v>
      </c>
      <c r="AW63" s="74">
        <f t="shared" si="12"/>
        <v>0.42</v>
      </c>
      <c r="AX63" s="75">
        <f t="shared" si="13"/>
        <v>0.63</v>
      </c>
      <c r="AY63" s="76"/>
    </row>
    <row r="64" spans="1:51" s="77" customFormat="1" ht="25.15" customHeight="1" x14ac:dyDescent="0.25">
      <c r="A64" s="43" t="s">
        <v>104</v>
      </c>
      <c r="B64" s="44">
        <f>R64</f>
        <v>0</v>
      </c>
      <c r="C64" s="44">
        <f>T64</f>
        <v>0</v>
      </c>
      <c r="D64" s="44">
        <v>15</v>
      </c>
      <c r="E64" s="44">
        <f>X64</f>
        <v>0</v>
      </c>
      <c r="F64" s="44">
        <f>Z64</f>
        <v>0</v>
      </c>
      <c r="G64" s="44">
        <v>6</v>
      </c>
      <c r="H64" s="45">
        <v>0</v>
      </c>
      <c r="I64" s="46">
        <f>SUM(B64:H64)</f>
        <v>21</v>
      </c>
      <c r="J64" s="47">
        <v>56</v>
      </c>
      <c r="K64" s="80"/>
      <c r="L64"/>
      <c r="M64" s="2"/>
      <c r="N64" s="49"/>
      <c r="O64" s="79"/>
      <c r="P64" s="51"/>
      <c r="Q64" s="52">
        <v>40</v>
      </c>
      <c r="R64" s="53">
        <f t="shared" si="20"/>
        <v>0</v>
      </c>
      <c r="S64" s="52">
        <v>0</v>
      </c>
      <c r="T64" s="54">
        <f t="shared" si="21"/>
        <v>0</v>
      </c>
      <c r="U64" s="52">
        <v>0</v>
      </c>
      <c r="V64" s="54">
        <f t="shared" si="22"/>
        <v>0</v>
      </c>
      <c r="W64" s="52">
        <v>0</v>
      </c>
      <c r="X64" s="54">
        <f t="shared" si="23"/>
        <v>0</v>
      </c>
      <c r="Y64" s="52">
        <v>0</v>
      </c>
      <c r="Z64" s="54">
        <f t="shared" si="24"/>
        <v>0</v>
      </c>
      <c r="AA64" s="55">
        <f t="shared" si="14"/>
        <v>0</v>
      </c>
      <c r="AB64" s="52">
        <v>0</v>
      </c>
      <c r="AC64" s="56">
        <f t="shared" si="25"/>
        <v>0</v>
      </c>
      <c r="AD64" s="57">
        <v>0</v>
      </c>
      <c r="AE64" s="58"/>
      <c r="AF64" s="59">
        <f t="shared" si="0"/>
        <v>10.5</v>
      </c>
      <c r="AG64" s="60">
        <f t="shared" si="1"/>
        <v>7.35</v>
      </c>
      <c r="AH64" s="61">
        <f t="shared" si="2"/>
        <v>5.7749999999999995</v>
      </c>
      <c r="AI64" s="62">
        <f t="shared" si="15"/>
        <v>7.2978743571513638</v>
      </c>
      <c r="AJ64" s="63">
        <f t="shared" si="3"/>
        <v>4.9349999999999996</v>
      </c>
      <c r="AK64" s="64">
        <f t="shared" si="16"/>
        <v>6.2363653597475288</v>
      </c>
      <c r="AL64" s="65">
        <f t="shared" si="4"/>
        <v>4.3049999999999997</v>
      </c>
      <c r="AM64" s="65">
        <f t="shared" si="17"/>
        <v>5.4402336116946532</v>
      </c>
      <c r="AN64" s="66">
        <f t="shared" si="5"/>
        <v>3.4439999999999995</v>
      </c>
      <c r="AO64" s="66">
        <f t="shared" si="18"/>
        <v>4.3521868893557221</v>
      </c>
      <c r="AP64" s="67">
        <f t="shared" si="6"/>
        <v>2.1</v>
      </c>
      <c r="AQ64" s="68">
        <f t="shared" si="7"/>
        <v>1.05</v>
      </c>
      <c r="AR64" s="69">
        <f t="shared" si="8"/>
        <v>0.63</v>
      </c>
      <c r="AS64" s="70">
        <f t="shared" si="19"/>
        <v>0</v>
      </c>
      <c r="AT64" s="71">
        <f t="shared" si="9"/>
        <v>0.42</v>
      </c>
      <c r="AU64" s="72">
        <f t="shared" si="10"/>
        <v>0.21</v>
      </c>
      <c r="AV64" s="73">
        <f t="shared" si="11"/>
        <v>0.21</v>
      </c>
      <c r="AW64" s="74">
        <f t="shared" si="12"/>
        <v>0.42</v>
      </c>
      <c r="AX64" s="75">
        <f t="shared" si="13"/>
        <v>0.63</v>
      </c>
      <c r="AY64" s="76"/>
    </row>
    <row r="65" spans="1:51" s="77" customFormat="1" ht="25.15" customHeight="1" x14ac:dyDescent="0.25">
      <c r="A65" s="43" t="s">
        <v>105</v>
      </c>
      <c r="B65" s="44">
        <f>R65</f>
        <v>0</v>
      </c>
      <c r="C65" s="44">
        <f>T65</f>
        <v>0</v>
      </c>
      <c r="D65" s="44">
        <v>15</v>
      </c>
      <c r="E65" s="44">
        <f>X65</f>
        <v>0</v>
      </c>
      <c r="F65" s="44">
        <f>Z65</f>
        <v>0</v>
      </c>
      <c r="G65" s="44">
        <v>6</v>
      </c>
      <c r="H65" s="45">
        <v>0</v>
      </c>
      <c r="I65" s="46">
        <f>SUM(B65:H65)</f>
        <v>21</v>
      </c>
      <c r="J65" s="47">
        <v>57</v>
      </c>
      <c r="K65" s="80"/>
      <c r="L65"/>
      <c r="M65" s="2"/>
      <c r="N65" s="49"/>
      <c r="O65" s="79"/>
      <c r="P65" s="51"/>
      <c r="Q65" s="52">
        <v>41</v>
      </c>
      <c r="R65" s="53">
        <f t="shared" si="20"/>
        <v>0</v>
      </c>
      <c r="S65" s="52">
        <v>0</v>
      </c>
      <c r="T65" s="54">
        <f t="shared" si="21"/>
        <v>0</v>
      </c>
      <c r="U65" s="52">
        <v>0</v>
      </c>
      <c r="V65" s="54">
        <f t="shared" si="22"/>
        <v>0</v>
      </c>
      <c r="W65" s="52">
        <v>0</v>
      </c>
      <c r="X65" s="54">
        <f t="shared" si="23"/>
        <v>0</v>
      </c>
      <c r="Y65" s="52">
        <v>0</v>
      </c>
      <c r="Z65" s="54">
        <f t="shared" si="24"/>
        <v>0</v>
      </c>
      <c r="AA65" s="55">
        <f t="shared" si="14"/>
        <v>0</v>
      </c>
      <c r="AB65" s="52">
        <v>0</v>
      </c>
      <c r="AC65" s="56">
        <f t="shared" si="25"/>
        <v>0</v>
      </c>
      <c r="AD65" s="57">
        <v>0</v>
      </c>
      <c r="AE65" s="58"/>
      <c r="AF65" s="59">
        <f t="shared" si="0"/>
        <v>10.5</v>
      </c>
      <c r="AG65" s="60">
        <f t="shared" si="1"/>
        <v>7.35</v>
      </c>
      <c r="AH65" s="61">
        <f t="shared" si="2"/>
        <v>5.7749999999999995</v>
      </c>
      <c r="AI65" s="62">
        <f t="shared" si="15"/>
        <v>7.3189831445929903</v>
      </c>
      <c r="AJ65" s="63">
        <f t="shared" si="3"/>
        <v>4.9349999999999996</v>
      </c>
      <c r="AK65" s="64">
        <f t="shared" si="16"/>
        <v>6.2544037781067372</v>
      </c>
      <c r="AL65" s="65">
        <f t="shared" si="4"/>
        <v>4.3049999999999997</v>
      </c>
      <c r="AM65" s="65">
        <f t="shared" si="17"/>
        <v>5.4559692532420474</v>
      </c>
      <c r="AN65" s="66">
        <f t="shared" si="5"/>
        <v>3.4439999999999995</v>
      </c>
      <c r="AO65" s="66">
        <f t="shared" si="18"/>
        <v>4.3647754025936374</v>
      </c>
      <c r="AP65" s="67">
        <f t="shared" si="6"/>
        <v>2.1</v>
      </c>
      <c r="AQ65" s="68">
        <f t="shared" si="7"/>
        <v>1.05</v>
      </c>
      <c r="AR65" s="69">
        <f t="shared" si="8"/>
        <v>0.63</v>
      </c>
      <c r="AS65" s="70">
        <f t="shared" si="19"/>
        <v>0</v>
      </c>
      <c r="AT65" s="71">
        <f t="shared" si="9"/>
        <v>0.42</v>
      </c>
      <c r="AU65" s="72">
        <f t="shared" si="10"/>
        <v>0.21</v>
      </c>
      <c r="AV65" s="73">
        <f t="shared" si="11"/>
        <v>0.21</v>
      </c>
      <c r="AW65" s="74">
        <f t="shared" si="12"/>
        <v>0.42</v>
      </c>
      <c r="AX65" s="75">
        <f t="shared" si="13"/>
        <v>0.63</v>
      </c>
      <c r="AY65" s="76"/>
    </row>
    <row r="66" spans="1:51" s="77" customFormat="1" ht="25.15" customHeight="1" x14ac:dyDescent="0.25">
      <c r="A66" s="43" t="s">
        <v>106</v>
      </c>
      <c r="B66" s="44">
        <v>0</v>
      </c>
      <c r="C66" s="44">
        <f>T66</f>
        <v>0</v>
      </c>
      <c r="D66" s="44">
        <v>15</v>
      </c>
      <c r="E66" s="44">
        <f>X66</f>
        <v>0</v>
      </c>
      <c r="F66" s="44">
        <f>Z66</f>
        <v>0</v>
      </c>
      <c r="G66" s="44">
        <v>6</v>
      </c>
      <c r="H66" s="45">
        <v>0</v>
      </c>
      <c r="I66" s="46">
        <f>SUM(B66:H66)</f>
        <v>21</v>
      </c>
      <c r="J66" s="47">
        <v>58</v>
      </c>
      <c r="K66" s="80"/>
      <c r="L66"/>
      <c r="M66" s="2"/>
      <c r="N66" s="49"/>
      <c r="O66" s="79"/>
      <c r="P66" s="51"/>
      <c r="Q66" s="52">
        <v>42</v>
      </c>
      <c r="R66" s="53">
        <f t="shared" si="20"/>
        <v>0</v>
      </c>
      <c r="S66" s="52">
        <v>0</v>
      </c>
      <c r="T66" s="54">
        <f t="shared" si="21"/>
        <v>0</v>
      </c>
      <c r="U66" s="52">
        <v>0</v>
      </c>
      <c r="V66" s="54">
        <f t="shared" si="22"/>
        <v>0</v>
      </c>
      <c r="W66" s="52">
        <v>0</v>
      </c>
      <c r="X66" s="54">
        <f t="shared" si="23"/>
        <v>0</v>
      </c>
      <c r="Y66" s="52">
        <v>0</v>
      </c>
      <c r="Z66" s="54">
        <f t="shared" si="24"/>
        <v>0</v>
      </c>
      <c r="AA66" s="55">
        <f t="shared" si="14"/>
        <v>0</v>
      </c>
      <c r="AB66" s="52">
        <v>0</v>
      </c>
      <c r="AC66" s="56">
        <f t="shared" si="25"/>
        <v>0</v>
      </c>
      <c r="AD66" s="57">
        <v>0</v>
      </c>
      <c r="AE66" s="58"/>
      <c r="AF66" s="59">
        <f t="shared" si="0"/>
        <v>10.5</v>
      </c>
      <c r="AG66" s="60">
        <f t="shared" si="1"/>
        <v>7.35</v>
      </c>
      <c r="AH66" s="61">
        <f t="shared" si="2"/>
        <v>5.7749999999999995</v>
      </c>
      <c r="AI66" s="62">
        <f t="shared" si="15"/>
        <v>7.3119714609550792</v>
      </c>
      <c r="AJ66" s="63">
        <f t="shared" si="3"/>
        <v>4.9349999999999996</v>
      </c>
      <c r="AK66" s="64">
        <f t="shared" si="16"/>
        <v>6.248411975725249</v>
      </c>
      <c r="AL66" s="65">
        <f t="shared" si="4"/>
        <v>4.3049999999999997</v>
      </c>
      <c r="AM66" s="65">
        <f t="shared" si="17"/>
        <v>5.4507423618028774</v>
      </c>
      <c r="AN66" s="66">
        <f t="shared" si="5"/>
        <v>3.4439999999999995</v>
      </c>
      <c r="AO66" s="66">
        <f t="shared" si="18"/>
        <v>4.3605938894423018</v>
      </c>
      <c r="AP66" s="67">
        <f t="shared" si="6"/>
        <v>2.1</v>
      </c>
      <c r="AQ66" s="68">
        <f t="shared" si="7"/>
        <v>1.05</v>
      </c>
      <c r="AR66" s="69">
        <f t="shared" si="8"/>
        <v>0.63</v>
      </c>
      <c r="AS66" s="70">
        <f t="shared" si="19"/>
        <v>0</v>
      </c>
      <c r="AT66" s="71">
        <f t="shared" si="9"/>
        <v>0.42</v>
      </c>
      <c r="AU66" s="72">
        <f t="shared" si="10"/>
        <v>0.21</v>
      </c>
      <c r="AV66" s="73">
        <f t="shared" si="11"/>
        <v>0.21</v>
      </c>
      <c r="AW66" s="74">
        <f t="shared" si="12"/>
        <v>0.42</v>
      </c>
      <c r="AX66" s="75">
        <f t="shared" si="13"/>
        <v>0.63</v>
      </c>
      <c r="AY66" s="76"/>
    </row>
    <row r="67" spans="1:51" s="77" customFormat="1" ht="25.15" customHeight="1" x14ac:dyDescent="0.25">
      <c r="A67" s="43" t="s">
        <v>107</v>
      </c>
      <c r="B67" s="44">
        <f>R67</f>
        <v>0</v>
      </c>
      <c r="C67" s="44">
        <f>T67</f>
        <v>0</v>
      </c>
      <c r="D67" s="44">
        <v>15</v>
      </c>
      <c r="E67" s="44">
        <f>X67</f>
        <v>0</v>
      </c>
      <c r="F67" s="44">
        <f>Z67</f>
        <v>0</v>
      </c>
      <c r="G67" s="44">
        <v>6</v>
      </c>
      <c r="H67" s="45">
        <v>0</v>
      </c>
      <c r="I67" s="46">
        <f>SUM(B67:H67)</f>
        <v>21</v>
      </c>
      <c r="J67" s="47">
        <v>59</v>
      </c>
      <c r="K67" s="80"/>
      <c r="L67"/>
      <c r="M67" s="2"/>
      <c r="N67" s="49"/>
      <c r="O67" s="79"/>
      <c r="P67" s="51"/>
      <c r="Q67" s="52">
        <v>43</v>
      </c>
      <c r="R67" s="53">
        <f t="shared" si="20"/>
        <v>0</v>
      </c>
      <c r="S67" s="52">
        <v>0</v>
      </c>
      <c r="T67" s="54">
        <f t="shared" si="21"/>
        <v>0</v>
      </c>
      <c r="U67" s="52">
        <v>0</v>
      </c>
      <c r="V67" s="54">
        <f t="shared" si="22"/>
        <v>0</v>
      </c>
      <c r="W67" s="52">
        <v>0</v>
      </c>
      <c r="X67" s="54">
        <f t="shared" si="23"/>
        <v>0</v>
      </c>
      <c r="Y67" s="52">
        <v>0</v>
      </c>
      <c r="Z67" s="54">
        <f t="shared" si="24"/>
        <v>0</v>
      </c>
      <c r="AA67" s="55">
        <f t="shared" si="14"/>
        <v>0</v>
      </c>
      <c r="AB67" s="52">
        <v>0</v>
      </c>
      <c r="AC67" s="56">
        <f t="shared" si="25"/>
        <v>0</v>
      </c>
      <c r="AD67" s="57">
        <v>0</v>
      </c>
      <c r="AE67" s="58"/>
      <c r="AF67" s="59">
        <f t="shared" si="0"/>
        <v>10.5</v>
      </c>
      <c r="AG67" s="60">
        <f t="shared" si="1"/>
        <v>7.35</v>
      </c>
      <c r="AH67" s="61">
        <f t="shared" si="2"/>
        <v>5.7749999999999995</v>
      </c>
      <c r="AI67" s="62">
        <f t="shared" si="15"/>
        <v>7.3049948882135132</v>
      </c>
      <c r="AJ67" s="63">
        <f t="shared" si="3"/>
        <v>4.9349999999999996</v>
      </c>
      <c r="AK67" s="64">
        <f t="shared" si="16"/>
        <v>6.2424501772006389</v>
      </c>
      <c r="AL67" s="65">
        <f t="shared" si="4"/>
        <v>4.3049999999999997</v>
      </c>
      <c r="AM67" s="65">
        <f t="shared" si="17"/>
        <v>5.4455416439409827</v>
      </c>
      <c r="AN67" s="66">
        <f t="shared" si="5"/>
        <v>3.4439999999999995</v>
      </c>
      <c r="AO67" s="66">
        <f t="shared" si="18"/>
        <v>4.3564333151527856</v>
      </c>
      <c r="AP67" s="67">
        <f t="shared" si="6"/>
        <v>2.1</v>
      </c>
      <c r="AQ67" s="68">
        <f t="shared" si="7"/>
        <v>1.05</v>
      </c>
      <c r="AR67" s="69">
        <f t="shared" si="8"/>
        <v>0.63</v>
      </c>
      <c r="AS67" s="70">
        <f t="shared" si="19"/>
        <v>0</v>
      </c>
      <c r="AT67" s="71">
        <f t="shared" si="9"/>
        <v>0.42</v>
      </c>
      <c r="AU67" s="72">
        <f t="shared" si="10"/>
        <v>0.21</v>
      </c>
      <c r="AV67" s="73">
        <f t="shared" si="11"/>
        <v>0.21</v>
      </c>
      <c r="AW67" s="74">
        <f t="shared" si="12"/>
        <v>0.42</v>
      </c>
      <c r="AX67" s="75">
        <f t="shared" si="13"/>
        <v>0.63</v>
      </c>
      <c r="AY67" s="76"/>
    </row>
    <row r="68" spans="1:51" s="77" customFormat="1" ht="25.15" customHeight="1" x14ac:dyDescent="0.25">
      <c r="A68" s="43" t="s">
        <v>108</v>
      </c>
      <c r="B68" s="44">
        <f>R68</f>
        <v>0</v>
      </c>
      <c r="C68" s="44">
        <f>T68</f>
        <v>0</v>
      </c>
      <c r="D68" s="44">
        <v>15</v>
      </c>
      <c r="E68" s="44">
        <f>X68</f>
        <v>0</v>
      </c>
      <c r="F68" s="44">
        <f>Z68</f>
        <v>0</v>
      </c>
      <c r="G68" s="44">
        <v>2.2999999999999998</v>
      </c>
      <c r="H68" s="45">
        <v>3.42</v>
      </c>
      <c r="I68" s="46">
        <f>SUM(B68:H68)</f>
        <v>20.72</v>
      </c>
      <c r="J68" s="47">
        <v>60</v>
      </c>
      <c r="K68" s="80"/>
      <c r="L68"/>
      <c r="M68" s="2"/>
      <c r="N68" s="49"/>
      <c r="O68" s="79"/>
      <c r="P68" s="51"/>
      <c r="Q68" s="52">
        <v>44</v>
      </c>
      <c r="R68" s="53">
        <f t="shared" si="20"/>
        <v>0</v>
      </c>
      <c r="S68" s="52">
        <v>0</v>
      </c>
      <c r="T68" s="54">
        <f t="shared" si="21"/>
        <v>0</v>
      </c>
      <c r="U68" s="52">
        <v>0</v>
      </c>
      <c r="V68" s="54">
        <f t="shared" si="22"/>
        <v>0</v>
      </c>
      <c r="W68" s="52">
        <v>0</v>
      </c>
      <c r="X68" s="54">
        <f t="shared" si="23"/>
        <v>0</v>
      </c>
      <c r="Y68" s="52">
        <v>0</v>
      </c>
      <c r="Z68" s="54">
        <f t="shared" si="24"/>
        <v>0</v>
      </c>
      <c r="AA68" s="55">
        <f t="shared" si="14"/>
        <v>0</v>
      </c>
      <c r="AB68" s="52">
        <v>0</v>
      </c>
      <c r="AC68" s="56">
        <f t="shared" si="25"/>
        <v>0</v>
      </c>
      <c r="AD68" s="57">
        <v>0</v>
      </c>
      <c r="AE68" s="58"/>
      <c r="AF68" s="59">
        <f t="shared" si="0"/>
        <v>8.6499999999999986</v>
      </c>
      <c r="AG68" s="60">
        <f t="shared" si="1"/>
        <v>6.0549999999999988</v>
      </c>
      <c r="AH68" s="61">
        <f t="shared" si="2"/>
        <v>4.7574999999999985</v>
      </c>
      <c r="AI68" s="62">
        <f t="shared" si="15"/>
        <v>6.0200322637871846</v>
      </c>
      <c r="AJ68" s="63">
        <f t="shared" si="3"/>
        <v>4.0654999999999992</v>
      </c>
      <c r="AK68" s="64">
        <f t="shared" si="16"/>
        <v>5.1443912072363212</v>
      </c>
      <c r="AL68" s="65">
        <f t="shared" si="4"/>
        <v>3.5464999999999991</v>
      </c>
      <c r="AM68" s="65">
        <f t="shared" si="17"/>
        <v>4.487660414823174</v>
      </c>
      <c r="AN68" s="66">
        <f t="shared" si="5"/>
        <v>2.8371999999999993</v>
      </c>
      <c r="AO68" s="66">
        <f t="shared" si="18"/>
        <v>3.5901283318585389</v>
      </c>
      <c r="AP68" s="67">
        <f t="shared" si="6"/>
        <v>1.7299999999999995</v>
      </c>
      <c r="AQ68" s="68">
        <f t="shared" si="7"/>
        <v>0.86499999999999977</v>
      </c>
      <c r="AR68" s="69">
        <f t="shared" si="8"/>
        <v>0.51899999999999991</v>
      </c>
      <c r="AS68" s="70">
        <f t="shared" si="19"/>
        <v>0</v>
      </c>
      <c r="AT68" s="71">
        <f t="shared" si="9"/>
        <v>0.34599999999999992</v>
      </c>
      <c r="AU68" s="72">
        <f t="shared" si="10"/>
        <v>0.17299999999999996</v>
      </c>
      <c r="AV68" s="73">
        <f t="shared" si="11"/>
        <v>0.17299999999999996</v>
      </c>
      <c r="AW68" s="74">
        <f t="shared" si="12"/>
        <v>0.34599999999999992</v>
      </c>
      <c r="AX68" s="75">
        <f t="shared" si="13"/>
        <v>0.51899999999999991</v>
      </c>
      <c r="AY68" s="76"/>
    </row>
    <row r="69" spans="1:51" s="77" customFormat="1" ht="25.15" customHeight="1" x14ac:dyDescent="0.25">
      <c r="A69" s="43" t="s">
        <v>109</v>
      </c>
      <c r="B69" s="44">
        <f>R69</f>
        <v>0</v>
      </c>
      <c r="C69" s="44">
        <v>2.1</v>
      </c>
      <c r="D69" s="44">
        <v>15</v>
      </c>
      <c r="E69" s="44">
        <v>3.6</v>
      </c>
      <c r="F69" s="44">
        <f>Z69</f>
        <v>0</v>
      </c>
      <c r="G69" s="44">
        <f>AC69</f>
        <v>0</v>
      </c>
      <c r="H69" s="45">
        <v>0</v>
      </c>
      <c r="I69" s="46">
        <f>SUM(B69:H69)</f>
        <v>20.700000000000003</v>
      </c>
      <c r="J69" s="47">
        <v>61</v>
      </c>
      <c r="K69" s="80"/>
      <c r="L69"/>
      <c r="M69" s="2"/>
      <c r="N69" s="49"/>
      <c r="O69" s="79"/>
      <c r="P69" s="51"/>
      <c r="Q69" s="52">
        <v>45</v>
      </c>
      <c r="R69" s="53">
        <f t="shared" si="20"/>
        <v>0</v>
      </c>
      <c r="S69" s="52">
        <v>0</v>
      </c>
      <c r="T69" s="54">
        <f t="shared" si="21"/>
        <v>0</v>
      </c>
      <c r="U69" s="52">
        <v>0</v>
      </c>
      <c r="V69" s="54">
        <f t="shared" si="22"/>
        <v>0</v>
      </c>
      <c r="W69" s="52">
        <v>0</v>
      </c>
      <c r="X69" s="54">
        <f t="shared" si="23"/>
        <v>0</v>
      </c>
      <c r="Y69" s="52">
        <v>0</v>
      </c>
      <c r="Z69" s="54">
        <f t="shared" si="24"/>
        <v>0</v>
      </c>
      <c r="AA69" s="55">
        <f t="shared" si="14"/>
        <v>0</v>
      </c>
      <c r="AB69" s="52">
        <v>0</v>
      </c>
      <c r="AC69" s="56">
        <f t="shared" si="25"/>
        <v>0</v>
      </c>
      <c r="AD69" s="57">
        <v>0</v>
      </c>
      <c r="AE69" s="58"/>
      <c r="AF69" s="59">
        <f t="shared" si="0"/>
        <v>10.350000000000001</v>
      </c>
      <c r="AG69" s="60">
        <f t="shared" si="1"/>
        <v>7.245000000000001</v>
      </c>
      <c r="AH69" s="61">
        <f t="shared" si="2"/>
        <v>5.6925000000000008</v>
      </c>
      <c r="AI69" s="62">
        <f t="shared" si="15"/>
        <v>7.2075295109307493</v>
      </c>
      <c r="AJ69" s="63">
        <f t="shared" si="3"/>
        <v>4.8645000000000005</v>
      </c>
      <c r="AK69" s="64">
        <f t="shared" si="16"/>
        <v>6.1591615820680952</v>
      </c>
      <c r="AL69" s="65">
        <f t="shared" si="4"/>
        <v>4.2435</v>
      </c>
      <c r="AM69" s="65">
        <f t="shared" si="17"/>
        <v>5.3728856354211043</v>
      </c>
      <c r="AN69" s="66">
        <f t="shared" si="5"/>
        <v>3.3948</v>
      </c>
      <c r="AO69" s="66">
        <f t="shared" si="18"/>
        <v>4.2983085083368833</v>
      </c>
      <c r="AP69" s="67">
        <f t="shared" si="6"/>
        <v>2.0700000000000003</v>
      </c>
      <c r="AQ69" s="68">
        <f t="shared" si="7"/>
        <v>1.0350000000000001</v>
      </c>
      <c r="AR69" s="69">
        <f t="shared" si="8"/>
        <v>0.621</v>
      </c>
      <c r="AS69" s="70">
        <f t="shared" si="19"/>
        <v>0</v>
      </c>
      <c r="AT69" s="71">
        <f t="shared" si="9"/>
        <v>0.41400000000000003</v>
      </c>
      <c r="AU69" s="72">
        <f t="shared" si="10"/>
        <v>0.20700000000000002</v>
      </c>
      <c r="AV69" s="73">
        <f t="shared" si="11"/>
        <v>0.20700000000000002</v>
      </c>
      <c r="AW69" s="74">
        <f t="shared" si="12"/>
        <v>0.41400000000000003</v>
      </c>
      <c r="AX69" s="75">
        <f t="shared" si="13"/>
        <v>0.621</v>
      </c>
      <c r="AY69" s="76"/>
    </row>
    <row r="70" spans="1:51" s="77" customFormat="1" ht="25.15" customHeight="1" x14ac:dyDescent="0.25">
      <c r="A70" s="43" t="s">
        <v>110</v>
      </c>
      <c r="B70" s="44">
        <f>R70</f>
        <v>0</v>
      </c>
      <c r="C70" s="44">
        <f>T70</f>
        <v>0</v>
      </c>
      <c r="D70" s="44">
        <v>15</v>
      </c>
      <c r="E70" s="44">
        <f>X70</f>
        <v>0</v>
      </c>
      <c r="F70" s="44">
        <f>Z70</f>
        <v>0</v>
      </c>
      <c r="G70" s="44">
        <v>5.7</v>
      </c>
      <c r="H70" s="45">
        <v>0</v>
      </c>
      <c r="I70" s="46">
        <f>SUM(B70:H70)</f>
        <v>20.7</v>
      </c>
      <c r="J70" s="47">
        <v>62</v>
      </c>
      <c r="K70" s="80"/>
      <c r="L70"/>
      <c r="M70" s="2"/>
      <c r="N70" s="49"/>
      <c r="O70" s="79"/>
      <c r="P70" s="51"/>
      <c r="Q70" s="52">
        <v>46</v>
      </c>
      <c r="R70" s="53">
        <f t="shared" si="20"/>
        <v>0</v>
      </c>
      <c r="S70" s="52">
        <v>0</v>
      </c>
      <c r="T70" s="54">
        <f t="shared" si="21"/>
        <v>0</v>
      </c>
      <c r="U70" s="52">
        <v>0</v>
      </c>
      <c r="V70" s="54">
        <f t="shared" si="22"/>
        <v>0</v>
      </c>
      <c r="W70" s="52">
        <v>0</v>
      </c>
      <c r="X70" s="54">
        <f t="shared" si="23"/>
        <v>0</v>
      </c>
      <c r="Y70" s="52">
        <v>0</v>
      </c>
      <c r="Z70" s="54">
        <f t="shared" si="24"/>
        <v>0</v>
      </c>
      <c r="AA70" s="55">
        <f t="shared" si="14"/>
        <v>0</v>
      </c>
      <c r="AB70" s="52">
        <v>0</v>
      </c>
      <c r="AC70" s="56">
        <f t="shared" si="25"/>
        <v>0</v>
      </c>
      <c r="AD70" s="57">
        <v>0</v>
      </c>
      <c r="AE70" s="58"/>
      <c r="AF70" s="59">
        <f t="shared" si="0"/>
        <v>10.35</v>
      </c>
      <c r="AG70" s="60">
        <f t="shared" si="1"/>
        <v>7.2449999999999992</v>
      </c>
      <c r="AH70" s="61">
        <f t="shared" si="2"/>
        <v>5.6924999999999999</v>
      </c>
      <c r="AI70" s="62">
        <f t="shared" si="15"/>
        <v>7.2060780924177017</v>
      </c>
      <c r="AJ70" s="63">
        <f t="shared" si="3"/>
        <v>4.8644999999999996</v>
      </c>
      <c r="AK70" s="64">
        <f t="shared" si="16"/>
        <v>6.1579212789751256</v>
      </c>
      <c r="AL70" s="65">
        <f t="shared" si="4"/>
        <v>4.2435</v>
      </c>
      <c r="AM70" s="65">
        <f t="shared" si="17"/>
        <v>5.3718036688931958</v>
      </c>
      <c r="AN70" s="66">
        <f t="shared" si="5"/>
        <v>3.3947999999999996</v>
      </c>
      <c r="AO70" s="66">
        <f t="shared" si="18"/>
        <v>4.2974429351145558</v>
      </c>
      <c r="AP70" s="67">
        <f t="shared" si="6"/>
        <v>2.0699999999999998</v>
      </c>
      <c r="AQ70" s="68">
        <f t="shared" si="7"/>
        <v>1.0349999999999999</v>
      </c>
      <c r="AR70" s="69">
        <f t="shared" si="8"/>
        <v>0.621</v>
      </c>
      <c r="AS70" s="70">
        <f t="shared" si="19"/>
        <v>0</v>
      </c>
      <c r="AT70" s="71">
        <f t="shared" si="9"/>
        <v>0.41399999999999998</v>
      </c>
      <c r="AU70" s="72">
        <f t="shared" si="10"/>
        <v>0.20699999999999999</v>
      </c>
      <c r="AV70" s="73">
        <f t="shared" si="11"/>
        <v>0.20699999999999999</v>
      </c>
      <c r="AW70" s="74">
        <f t="shared" si="12"/>
        <v>0.41399999999999998</v>
      </c>
      <c r="AX70" s="75">
        <f t="shared" si="13"/>
        <v>0.621</v>
      </c>
      <c r="AY70" s="76"/>
    </row>
    <row r="71" spans="1:51" s="77" customFormat="1" ht="25.15" customHeight="1" x14ac:dyDescent="0.25">
      <c r="A71" s="43" t="s">
        <v>111</v>
      </c>
      <c r="B71" s="44">
        <f>R71</f>
        <v>0</v>
      </c>
      <c r="C71" s="44">
        <f>T71</f>
        <v>0</v>
      </c>
      <c r="D71" s="44">
        <v>10.8</v>
      </c>
      <c r="E71" s="44">
        <f>X71</f>
        <v>0</v>
      </c>
      <c r="F71" s="44">
        <f>Z71</f>
        <v>0</v>
      </c>
      <c r="G71" s="44">
        <v>6</v>
      </c>
      <c r="H71" s="45">
        <v>3.86</v>
      </c>
      <c r="I71" s="46">
        <f>SUM(B71:H71)</f>
        <v>20.66</v>
      </c>
      <c r="J71" s="47">
        <v>63</v>
      </c>
      <c r="K71" s="80"/>
      <c r="L71"/>
      <c r="M71" s="2"/>
      <c r="N71" s="49"/>
      <c r="O71" s="79"/>
      <c r="P71" s="51"/>
      <c r="Q71" s="52">
        <v>47</v>
      </c>
      <c r="R71" s="53">
        <f t="shared" si="20"/>
        <v>0</v>
      </c>
      <c r="S71" s="52">
        <v>0</v>
      </c>
      <c r="T71" s="54">
        <f t="shared" si="21"/>
        <v>0</v>
      </c>
      <c r="U71" s="52">
        <v>0</v>
      </c>
      <c r="V71" s="54">
        <f t="shared" si="22"/>
        <v>0</v>
      </c>
      <c r="W71" s="52">
        <v>0</v>
      </c>
      <c r="X71" s="54">
        <f t="shared" si="23"/>
        <v>0</v>
      </c>
      <c r="Y71" s="52">
        <v>0</v>
      </c>
      <c r="Z71" s="54">
        <f t="shared" si="24"/>
        <v>0</v>
      </c>
      <c r="AA71" s="55">
        <f t="shared" si="14"/>
        <v>0</v>
      </c>
      <c r="AB71" s="52">
        <v>0</v>
      </c>
      <c r="AC71" s="56">
        <f t="shared" si="25"/>
        <v>0</v>
      </c>
      <c r="AD71" s="57">
        <v>0</v>
      </c>
      <c r="AE71" s="58"/>
      <c r="AF71" s="59">
        <f t="shared" si="0"/>
        <v>8.4</v>
      </c>
      <c r="AG71" s="60">
        <f t="shared" si="1"/>
        <v>5.8800000000000008</v>
      </c>
      <c r="AH71" s="61">
        <f t="shared" si="2"/>
        <v>4.62</v>
      </c>
      <c r="AI71" s="62">
        <f t="shared" si="15"/>
        <v>5.8472391412198705</v>
      </c>
      <c r="AJ71" s="63">
        <f t="shared" si="3"/>
        <v>3.9480000000000004</v>
      </c>
      <c r="AK71" s="64">
        <f t="shared" si="16"/>
        <v>4.996731629769708</v>
      </c>
      <c r="AL71" s="65">
        <f t="shared" si="4"/>
        <v>3.4440000000000004</v>
      </c>
      <c r="AM71" s="65">
        <f t="shared" si="17"/>
        <v>4.3588509961820856</v>
      </c>
      <c r="AN71" s="66">
        <f t="shared" si="5"/>
        <v>2.7551999999999999</v>
      </c>
      <c r="AO71" s="66">
        <f t="shared" si="18"/>
        <v>3.4870807969456679</v>
      </c>
      <c r="AP71" s="67">
        <f t="shared" si="6"/>
        <v>1.6800000000000002</v>
      </c>
      <c r="AQ71" s="68">
        <f t="shared" si="7"/>
        <v>0.84000000000000008</v>
      </c>
      <c r="AR71" s="69">
        <f t="shared" si="8"/>
        <v>0.504</v>
      </c>
      <c r="AS71" s="70">
        <f t="shared" si="19"/>
        <v>0</v>
      </c>
      <c r="AT71" s="71">
        <f t="shared" si="9"/>
        <v>0.33600000000000002</v>
      </c>
      <c r="AU71" s="72">
        <f t="shared" si="10"/>
        <v>0.16800000000000001</v>
      </c>
      <c r="AV71" s="73">
        <f t="shared" si="11"/>
        <v>0.16800000000000001</v>
      </c>
      <c r="AW71" s="74">
        <f t="shared" si="12"/>
        <v>0.33600000000000002</v>
      </c>
      <c r="AX71" s="75">
        <f t="shared" si="13"/>
        <v>0.504</v>
      </c>
      <c r="AY71" s="76"/>
    </row>
    <row r="72" spans="1:51" s="77" customFormat="1" ht="25.15" customHeight="1" x14ac:dyDescent="0.25">
      <c r="A72" s="43" t="s">
        <v>113</v>
      </c>
      <c r="B72" s="44">
        <f>R72</f>
        <v>0</v>
      </c>
      <c r="C72" s="44">
        <f>T72</f>
        <v>0</v>
      </c>
      <c r="D72" s="44">
        <v>15</v>
      </c>
      <c r="E72" s="44">
        <f>X72</f>
        <v>0</v>
      </c>
      <c r="F72" s="44">
        <f>Z72</f>
        <v>0</v>
      </c>
      <c r="G72" s="44">
        <v>5.25</v>
      </c>
      <c r="H72" s="45">
        <v>0</v>
      </c>
      <c r="I72" s="46">
        <f>SUM(B72:H72)</f>
        <v>20.25</v>
      </c>
      <c r="J72" s="47">
        <v>64</v>
      </c>
      <c r="K72" s="80"/>
      <c r="L72"/>
      <c r="M72" s="2"/>
      <c r="N72" s="49"/>
      <c r="O72" s="79"/>
      <c r="P72" s="51"/>
      <c r="Q72" s="52">
        <v>48</v>
      </c>
      <c r="R72" s="53">
        <f t="shared" si="20"/>
        <v>0</v>
      </c>
      <c r="S72" s="52">
        <v>0</v>
      </c>
      <c r="T72" s="54">
        <f t="shared" si="21"/>
        <v>0</v>
      </c>
      <c r="U72" s="52">
        <v>0</v>
      </c>
      <c r="V72" s="54">
        <f t="shared" si="22"/>
        <v>0</v>
      </c>
      <c r="W72" s="52">
        <v>0</v>
      </c>
      <c r="X72" s="54">
        <f t="shared" si="23"/>
        <v>0</v>
      </c>
      <c r="Y72" s="52">
        <v>0</v>
      </c>
      <c r="Z72" s="54">
        <f t="shared" si="24"/>
        <v>0</v>
      </c>
      <c r="AA72" s="55">
        <f t="shared" si="14"/>
        <v>0</v>
      </c>
      <c r="AB72" s="52">
        <v>0</v>
      </c>
      <c r="AC72" s="56">
        <f t="shared" si="25"/>
        <v>0</v>
      </c>
      <c r="AD72" s="57">
        <v>0</v>
      </c>
      <c r="AE72" s="58"/>
      <c r="AF72" s="59">
        <f t="shared" si="0"/>
        <v>10.125</v>
      </c>
      <c r="AG72" s="60">
        <f t="shared" si="1"/>
        <v>7.0875000000000004</v>
      </c>
      <c r="AH72" s="61">
        <f t="shared" si="2"/>
        <v>5.5687500000000005</v>
      </c>
      <c r="AI72" s="62">
        <f t="shared" si="15"/>
        <v>6.7878065334169051</v>
      </c>
      <c r="AJ72" s="63">
        <f t="shared" si="3"/>
        <v>4.75875</v>
      </c>
      <c r="AK72" s="64">
        <f t="shared" si="16"/>
        <v>5.800489219465355</v>
      </c>
      <c r="AL72" s="65">
        <f t="shared" si="4"/>
        <v>4.1512500000000001</v>
      </c>
      <c r="AM72" s="65">
        <f t="shared" si="17"/>
        <v>5.0600012340016924</v>
      </c>
      <c r="AN72" s="66">
        <f t="shared" si="5"/>
        <v>3.3209999999999997</v>
      </c>
      <c r="AO72" s="66">
        <f t="shared" si="18"/>
        <v>4.0480009872013536</v>
      </c>
      <c r="AP72" s="67">
        <f t="shared" si="6"/>
        <v>2.0250000000000004</v>
      </c>
      <c r="AQ72" s="68">
        <f t="shared" si="7"/>
        <v>1.0125000000000002</v>
      </c>
      <c r="AR72" s="69">
        <f t="shared" si="8"/>
        <v>0.60750000000000004</v>
      </c>
      <c r="AS72" s="70">
        <f t="shared" si="19"/>
        <v>0</v>
      </c>
      <c r="AT72" s="71">
        <f t="shared" si="9"/>
        <v>0.40500000000000003</v>
      </c>
      <c r="AU72" s="72">
        <f t="shared" si="10"/>
        <v>0.20250000000000001</v>
      </c>
      <c r="AV72" s="73">
        <f t="shared" si="11"/>
        <v>0.20250000000000001</v>
      </c>
      <c r="AW72" s="74">
        <f t="shared" si="12"/>
        <v>0.40500000000000003</v>
      </c>
      <c r="AX72" s="75">
        <f t="shared" si="13"/>
        <v>0.60750000000000004</v>
      </c>
      <c r="AY72" s="76"/>
    </row>
    <row r="73" spans="1:51" s="77" customFormat="1" ht="25.15" customHeight="1" x14ac:dyDescent="0.25">
      <c r="A73" s="43" t="s">
        <v>114</v>
      </c>
      <c r="B73" s="44">
        <v>0.8</v>
      </c>
      <c r="C73" s="44">
        <f>T73</f>
        <v>0</v>
      </c>
      <c r="D73" s="44">
        <v>13.4</v>
      </c>
      <c r="E73" s="44">
        <f>X73</f>
        <v>0</v>
      </c>
      <c r="F73" s="44">
        <f>Z73</f>
        <v>0</v>
      </c>
      <c r="G73" s="44">
        <v>6</v>
      </c>
      <c r="H73" s="45">
        <v>0</v>
      </c>
      <c r="I73" s="46">
        <f>SUM(B73:H73)</f>
        <v>20.200000000000003</v>
      </c>
      <c r="J73" s="47">
        <v>65</v>
      </c>
      <c r="K73" s="80"/>
      <c r="L73"/>
      <c r="M73" s="2"/>
      <c r="N73" s="49"/>
      <c r="O73" s="79"/>
      <c r="P73" s="51"/>
      <c r="Q73" s="52">
        <v>49</v>
      </c>
      <c r="R73" s="53">
        <f t="shared" si="20"/>
        <v>0</v>
      </c>
      <c r="S73" s="52">
        <v>0</v>
      </c>
      <c r="T73" s="54">
        <f t="shared" si="21"/>
        <v>0</v>
      </c>
      <c r="U73" s="52">
        <v>0</v>
      </c>
      <c r="V73" s="54">
        <f t="shared" si="22"/>
        <v>0</v>
      </c>
      <c r="W73" s="52">
        <v>0</v>
      </c>
      <c r="X73" s="54">
        <f t="shared" si="23"/>
        <v>0</v>
      </c>
      <c r="Y73" s="52">
        <v>0</v>
      </c>
      <c r="Z73" s="54">
        <f t="shared" si="24"/>
        <v>0</v>
      </c>
      <c r="AA73" s="55">
        <f t="shared" si="14"/>
        <v>0</v>
      </c>
      <c r="AB73" s="52">
        <v>0</v>
      </c>
      <c r="AC73" s="56">
        <f t="shared" si="25"/>
        <v>0</v>
      </c>
      <c r="AD73" s="57">
        <v>0</v>
      </c>
      <c r="AE73" s="58"/>
      <c r="AF73" s="59">
        <f t="shared" si="0"/>
        <v>10.100000000000001</v>
      </c>
      <c r="AG73" s="60">
        <f t="shared" si="1"/>
        <v>7.0700000000000012</v>
      </c>
      <c r="AH73" s="61">
        <f t="shared" si="2"/>
        <v>5.5550000000000015</v>
      </c>
      <c r="AI73" s="62">
        <f t="shared" si="15"/>
        <v>7.0109209612080132</v>
      </c>
      <c r="AJ73" s="63">
        <f t="shared" si="3"/>
        <v>4.7470000000000008</v>
      </c>
      <c r="AK73" s="64">
        <f t="shared" si="16"/>
        <v>5.9911506395777563</v>
      </c>
      <c r="AL73" s="65">
        <f t="shared" si="4"/>
        <v>4.1410000000000009</v>
      </c>
      <c r="AM73" s="65">
        <f t="shared" si="17"/>
        <v>5.2263228983550647</v>
      </c>
      <c r="AN73" s="66">
        <f t="shared" si="5"/>
        <v>3.3128000000000002</v>
      </c>
      <c r="AO73" s="66">
        <f t="shared" si="18"/>
        <v>4.1810583186840509</v>
      </c>
      <c r="AP73" s="67">
        <f t="shared" si="6"/>
        <v>2.0200000000000005</v>
      </c>
      <c r="AQ73" s="68">
        <f t="shared" si="7"/>
        <v>1.0100000000000002</v>
      </c>
      <c r="AR73" s="69">
        <f t="shared" si="8"/>
        <v>0.60600000000000009</v>
      </c>
      <c r="AS73" s="70">
        <f t="shared" si="19"/>
        <v>0</v>
      </c>
      <c r="AT73" s="71">
        <f t="shared" si="9"/>
        <v>0.40400000000000008</v>
      </c>
      <c r="AU73" s="72">
        <f t="shared" si="10"/>
        <v>0.20200000000000004</v>
      </c>
      <c r="AV73" s="73">
        <f t="shared" si="11"/>
        <v>0.20200000000000004</v>
      </c>
      <c r="AW73" s="74">
        <f t="shared" si="12"/>
        <v>0.40400000000000008</v>
      </c>
      <c r="AX73" s="75">
        <f t="shared" si="13"/>
        <v>0.60600000000000009</v>
      </c>
      <c r="AY73" s="76"/>
    </row>
    <row r="74" spans="1:51" s="77" customFormat="1" ht="25.15" customHeight="1" x14ac:dyDescent="0.25">
      <c r="A74" s="43" t="s">
        <v>115</v>
      </c>
      <c r="B74" s="44">
        <f>R74</f>
        <v>0</v>
      </c>
      <c r="C74" s="44">
        <f>T74</f>
        <v>0</v>
      </c>
      <c r="D74" s="44">
        <v>15</v>
      </c>
      <c r="E74" s="44">
        <f>X74</f>
        <v>0</v>
      </c>
      <c r="F74" s="44">
        <f>Z74</f>
        <v>0</v>
      </c>
      <c r="G74" s="44">
        <v>4.5999999999999996</v>
      </c>
      <c r="H74" s="45">
        <v>0</v>
      </c>
      <c r="I74" s="46">
        <f>SUM(B74:H74)</f>
        <v>19.600000000000001</v>
      </c>
      <c r="J74" s="47">
        <v>66</v>
      </c>
      <c r="K74" s="80"/>
      <c r="L74"/>
      <c r="M74" s="2"/>
      <c r="N74" s="49"/>
      <c r="O74" s="79"/>
      <c r="P74" s="51"/>
      <c r="Q74" s="52">
        <v>50</v>
      </c>
      <c r="R74" s="53">
        <f t="shared" si="20"/>
        <v>0</v>
      </c>
      <c r="S74" s="52">
        <v>0</v>
      </c>
      <c r="T74" s="54">
        <f t="shared" si="21"/>
        <v>0</v>
      </c>
      <c r="U74" s="52">
        <v>0</v>
      </c>
      <c r="V74" s="54">
        <f t="shared" si="22"/>
        <v>0</v>
      </c>
      <c r="W74" s="52">
        <v>0</v>
      </c>
      <c r="X74" s="54">
        <f t="shared" si="23"/>
        <v>0</v>
      </c>
      <c r="Y74" s="52">
        <v>0</v>
      </c>
      <c r="Z74" s="54">
        <f t="shared" si="24"/>
        <v>0</v>
      </c>
      <c r="AA74" s="55">
        <f t="shared" si="14"/>
        <v>0</v>
      </c>
      <c r="AB74" s="52">
        <v>0</v>
      </c>
      <c r="AC74" s="56">
        <f t="shared" si="25"/>
        <v>0</v>
      </c>
      <c r="AD74" s="57">
        <v>0</v>
      </c>
      <c r="AE74" s="58"/>
      <c r="AF74" s="59">
        <f t="shared" ref="AF74:AF103" si="32">(I74-H74)/100*50</f>
        <v>9.8000000000000007</v>
      </c>
      <c r="AG74" s="60">
        <f t="shared" ref="AG74:AG103" si="33">(I74-H74)/100*35</f>
        <v>6.86</v>
      </c>
      <c r="AH74" s="61">
        <f t="shared" ref="AH74:AH103" si="34">(I74-H74)/100*27.5</f>
        <v>5.3900000000000006</v>
      </c>
      <c r="AI74" s="62">
        <f t="shared" si="15"/>
        <v>6.8023913061138703</v>
      </c>
      <c r="AJ74" s="63">
        <f t="shared" ref="AJ74:AJ103" si="35">(I74-H74)/100*23.5</f>
        <v>4.6059999999999999</v>
      </c>
      <c r="AK74" s="64">
        <f t="shared" si="16"/>
        <v>5.8129525706791245</v>
      </c>
      <c r="AL74" s="65">
        <f t="shared" ref="AL74:AL103" si="36">(I74-H74)/100*20.5</f>
        <v>4.0179999999999998</v>
      </c>
      <c r="AM74" s="65">
        <f t="shared" si="17"/>
        <v>5.0708735191030661</v>
      </c>
      <c r="AN74" s="66">
        <f t="shared" ref="AN74:AN103" si="37">(I74-H74)/100*16.4</f>
        <v>3.2143999999999999</v>
      </c>
      <c r="AO74" s="66">
        <f t="shared" si="18"/>
        <v>4.056698815282453</v>
      </c>
      <c r="AP74" s="67">
        <f t="shared" ref="AP74:AP103" si="38">(I74-H74)/100*10</f>
        <v>1.96</v>
      </c>
      <c r="AQ74" s="68">
        <f t="shared" ref="AQ74:AQ103" si="39">(I74-H74)/100*5</f>
        <v>0.98</v>
      </c>
      <c r="AR74" s="69">
        <f t="shared" ref="AR74:AR103" si="40">(I74-H74)/100*3</f>
        <v>0.58800000000000008</v>
      </c>
      <c r="AS74" s="70">
        <f t="shared" si="19"/>
        <v>0</v>
      </c>
      <c r="AT74" s="71">
        <f t="shared" ref="AT74:AT103" si="41">(I74-H74)/100*2</f>
        <v>0.39200000000000002</v>
      </c>
      <c r="AU74" s="72">
        <f t="shared" ref="AU74:AU103" si="42">(I74-H74)/100*1</f>
        <v>0.19600000000000001</v>
      </c>
      <c r="AV74" s="73">
        <f t="shared" ref="AV74:AV103" si="43">(I74-H74)/100*1</f>
        <v>0.19600000000000001</v>
      </c>
      <c r="AW74" s="74">
        <f t="shared" ref="AW74:AW103" si="44">(I74-H74)/100*2</f>
        <v>0.39200000000000002</v>
      </c>
      <c r="AX74" s="75">
        <f t="shared" ref="AX74:AX103" si="45">(I74-H74)/100*3</f>
        <v>0.58800000000000008</v>
      </c>
      <c r="AY74" s="76"/>
    </row>
    <row r="75" spans="1:51" s="77" customFormat="1" ht="25.15" customHeight="1" x14ac:dyDescent="0.25">
      <c r="A75" s="43" t="s">
        <v>116</v>
      </c>
      <c r="B75" s="44">
        <v>1.6</v>
      </c>
      <c r="C75" s="44">
        <f>T75</f>
        <v>0</v>
      </c>
      <c r="D75" s="44">
        <v>7.4</v>
      </c>
      <c r="E75" s="44">
        <f>X75</f>
        <v>0</v>
      </c>
      <c r="F75" s="44">
        <f>Z75</f>
        <v>0</v>
      </c>
      <c r="G75" s="44">
        <v>6</v>
      </c>
      <c r="H75" s="45">
        <v>2.86</v>
      </c>
      <c r="I75" s="46">
        <f>SUM(B75:H75)</f>
        <v>17.86</v>
      </c>
      <c r="J75" s="47">
        <v>67</v>
      </c>
      <c r="K75" s="80"/>
      <c r="L75"/>
      <c r="M75" s="2"/>
      <c r="N75" s="49"/>
      <c r="O75" s="79"/>
      <c r="P75" s="51"/>
      <c r="Q75" s="52">
        <v>51</v>
      </c>
      <c r="R75" s="53">
        <f t="shared" si="20"/>
        <v>0</v>
      </c>
      <c r="S75" s="52">
        <v>0</v>
      </c>
      <c r="T75" s="54">
        <f t="shared" si="21"/>
        <v>0</v>
      </c>
      <c r="U75" s="52">
        <v>0</v>
      </c>
      <c r="V75" s="54">
        <f t="shared" si="22"/>
        <v>0</v>
      </c>
      <c r="W75" s="52">
        <v>0</v>
      </c>
      <c r="X75" s="54">
        <f t="shared" si="23"/>
        <v>0</v>
      </c>
      <c r="Y75" s="52">
        <v>0</v>
      </c>
      <c r="Z75" s="54">
        <f t="shared" si="24"/>
        <v>0</v>
      </c>
      <c r="AA75" s="55">
        <f t="shared" ref="AA75:AA103" si="46">R75+T75+V75+X75+Z75</f>
        <v>0</v>
      </c>
      <c r="AB75" s="52">
        <v>0</v>
      </c>
      <c r="AC75" s="56">
        <f t="shared" si="25"/>
        <v>0</v>
      </c>
      <c r="AD75" s="57">
        <v>0</v>
      </c>
      <c r="AE75" s="58"/>
      <c r="AF75" s="59">
        <f t="shared" si="32"/>
        <v>7.5</v>
      </c>
      <c r="AG75" s="60">
        <f t="shared" si="33"/>
        <v>5.25</v>
      </c>
      <c r="AH75" s="61">
        <f t="shared" si="34"/>
        <v>4.125</v>
      </c>
      <c r="AI75" s="62">
        <f t="shared" si="15"/>
        <v>5.002085871182981</v>
      </c>
      <c r="AJ75" s="63">
        <f t="shared" si="35"/>
        <v>3.5249999999999999</v>
      </c>
      <c r="AK75" s="64">
        <f t="shared" si="16"/>
        <v>4.2745097444654565</v>
      </c>
      <c r="AL75" s="65">
        <f t="shared" si="36"/>
        <v>3.0749999999999997</v>
      </c>
      <c r="AM75" s="65">
        <f t="shared" si="17"/>
        <v>3.7288276494273127</v>
      </c>
      <c r="AN75" s="66">
        <f t="shared" si="37"/>
        <v>2.4599999999999995</v>
      </c>
      <c r="AO75" s="66">
        <f t="shared" si="18"/>
        <v>2.9830621195418496</v>
      </c>
      <c r="AP75" s="67">
        <f t="shared" si="38"/>
        <v>1.5</v>
      </c>
      <c r="AQ75" s="68">
        <f t="shared" si="39"/>
        <v>0.75</v>
      </c>
      <c r="AR75" s="69">
        <f t="shared" si="40"/>
        <v>0.44999999999999996</v>
      </c>
      <c r="AS75" s="70">
        <f t="shared" si="19"/>
        <v>0</v>
      </c>
      <c r="AT75" s="71">
        <f t="shared" si="41"/>
        <v>0.3</v>
      </c>
      <c r="AU75" s="72">
        <f t="shared" si="42"/>
        <v>0.15</v>
      </c>
      <c r="AV75" s="73">
        <f t="shared" si="43"/>
        <v>0.15</v>
      </c>
      <c r="AW75" s="74">
        <f t="shared" si="44"/>
        <v>0.3</v>
      </c>
      <c r="AX75" s="75">
        <f t="shared" si="45"/>
        <v>0.44999999999999996</v>
      </c>
      <c r="AY75" s="76"/>
    </row>
    <row r="76" spans="1:51" s="77" customFormat="1" ht="25.15" customHeight="1" x14ac:dyDescent="0.25">
      <c r="A76" s="43" t="s">
        <v>117</v>
      </c>
      <c r="B76" s="44">
        <v>5.6</v>
      </c>
      <c r="C76" s="44">
        <f>T76</f>
        <v>0</v>
      </c>
      <c r="D76" s="44">
        <v>3</v>
      </c>
      <c r="E76" s="44">
        <f>X76</f>
        <v>0</v>
      </c>
      <c r="F76" s="44">
        <f>Z76</f>
        <v>0</v>
      </c>
      <c r="G76" s="44">
        <v>6</v>
      </c>
      <c r="H76" s="45">
        <v>3.08</v>
      </c>
      <c r="I76" s="46">
        <f>SUM(B76:H76)</f>
        <v>17.68</v>
      </c>
      <c r="J76" s="47">
        <v>68</v>
      </c>
      <c r="K76" s="80"/>
      <c r="L76"/>
      <c r="M76" s="2"/>
      <c r="N76" s="49"/>
      <c r="O76" s="79"/>
      <c r="P76" s="51"/>
      <c r="Q76" s="52">
        <v>52</v>
      </c>
      <c r="R76" s="53">
        <f t="shared" si="20"/>
        <v>0</v>
      </c>
      <c r="S76" s="52">
        <v>0</v>
      </c>
      <c r="T76" s="54">
        <f t="shared" si="21"/>
        <v>0</v>
      </c>
      <c r="U76" s="52">
        <v>0</v>
      </c>
      <c r="V76" s="54">
        <f t="shared" si="22"/>
        <v>0</v>
      </c>
      <c r="W76" s="52">
        <v>0</v>
      </c>
      <c r="X76" s="54">
        <f t="shared" si="23"/>
        <v>0</v>
      </c>
      <c r="Y76" s="52">
        <v>0</v>
      </c>
      <c r="Z76" s="54">
        <f t="shared" si="24"/>
        <v>0</v>
      </c>
      <c r="AA76" s="55">
        <f t="shared" si="46"/>
        <v>0</v>
      </c>
      <c r="AB76" s="52">
        <v>0</v>
      </c>
      <c r="AC76" s="56">
        <f t="shared" si="25"/>
        <v>0</v>
      </c>
      <c r="AD76" s="57">
        <v>0</v>
      </c>
      <c r="AE76" s="58"/>
      <c r="AF76" s="59">
        <f t="shared" si="32"/>
        <v>7.3</v>
      </c>
      <c r="AG76" s="60">
        <f t="shared" si="33"/>
        <v>5.1099999999999994</v>
      </c>
      <c r="AH76" s="61">
        <f t="shared" si="34"/>
        <v>4.0149999999999997</v>
      </c>
      <c r="AI76" s="62">
        <f t="shared" si="15"/>
        <v>5.006019753878868</v>
      </c>
      <c r="AJ76" s="63">
        <f t="shared" si="35"/>
        <v>3.4309999999999996</v>
      </c>
      <c r="AK76" s="64">
        <f t="shared" si="16"/>
        <v>4.2778714260419415</v>
      </c>
      <c r="AL76" s="65">
        <f t="shared" si="36"/>
        <v>2.9929999999999999</v>
      </c>
      <c r="AM76" s="65">
        <f t="shared" si="17"/>
        <v>3.731760180164247</v>
      </c>
      <c r="AN76" s="66">
        <f t="shared" si="37"/>
        <v>2.3943999999999996</v>
      </c>
      <c r="AO76" s="66">
        <f t="shared" si="18"/>
        <v>2.9854081441313971</v>
      </c>
      <c r="AP76" s="67">
        <f t="shared" si="38"/>
        <v>1.46</v>
      </c>
      <c r="AQ76" s="68">
        <f t="shared" si="39"/>
        <v>0.73</v>
      </c>
      <c r="AR76" s="69">
        <f t="shared" si="40"/>
        <v>0.43799999999999994</v>
      </c>
      <c r="AS76" s="70">
        <f t="shared" si="19"/>
        <v>0</v>
      </c>
      <c r="AT76" s="71">
        <f t="shared" si="41"/>
        <v>0.29199999999999998</v>
      </c>
      <c r="AU76" s="72">
        <f t="shared" si="42"/>
        <v>0.14599999999999999</v>
      </c>
      <c r="AV76" s="73">
        <f t="shared" si="43"/>
        <v>0.14599999999999999</v>
      </c>
      <c r="AW76" s="74">
        <f t="shared" si="44"/>
        <v>0.29199999999999998</v>
      </c>
      <c r="AX76" s="75">
        <f t="shared" si="45"/>
        <v>0.43799999999999994</v>
      </c>
      <c r="AY76" s="76"/>
    </row>
    <row r="77" spans="1:51" s="77" customFormat="1" ht="25.15" customHeight="1" x14ac:dyDescent="0.25">
      <c r="A77" s="43" t="s">
        <v>118</v>
      </c>
      <c r="B77" s="44">
        <f>R77</f>
        <v>0</v>
      </c>
      <c r="C77" s="44">
        <f>T77</f>
        <v>0</v>
      </c>
      <c r="D77" s="44">
        <v>14.8</v>
      </c>
      <c r="E77" s="44">
        <f>X77</f>
        <v>0</v>
      </c>
      <c r="F77" s="44">
        <f>Z77</f>
        <v>0</v>
      </c>
      <c r="G77" s="44">
        <v>2.85</v>
      </c>
      <c r="H77" s="45">
        <v>0</v>
      </c>
      <c r="I77" s="46">
        <f>SUM(B77:H77)</f>
        <v>17.650000000000002</v>
      </c>
      <c r="J77" s="47">
        <v>69</v>
      </c>
      <c r="K77" s="80"/>
      <c r="L77"/>
      <c r="M77" s="2"/>
      <c r="N77" s="49"/>
      <c r="O77" s="79"/>
      <c r="P77" s="51"/>
      <c r="Q77" s="52">
        <v>53</v>
      </c>
      <c r="R77" s="53">
        <f t="shared" si="20"/>
        <v>0</v>
      </c>
      <c r="S77" s="52">
        <v>0</v>
      </c>
      <c r="T77" s="54">
        <f t="shared" si="21"/>
        <v>0</v>
      </c>
      <c r="U77" s="52">
        <v>0</v>
      </c>
      <c r="V77" s="54">
        <f t="shared" si="22"/>
        <v>0</v>
      </c>
      <c r="W77" s="52">
        <v>0</v>
      </c>
      <c r="X77" s="54">
        <f t="shared" si="23"/>
        <v>0</v>
      </c>
      <c r="Y77" s="52">
        <v>0</v>
      </c>
      <c r="Z77" s="54">
        <f t="shared" si="24"/>
        <v>0</v>
      </c>
      <c r="AA77" s="55">
        <f t="shared" si="46"/>
        <v>0</v>
      </c>
      <c r="AB77" s="52">
        <v>0</v>
      </c>
      <c r="AC77" s="56">
        <f t="shared" si="25"/>
        <v>0</v>
      </c>
      <c r="AD77" s="57">
        <v>0</v>
      </c>
      <c r="AE77" s="58"/>
      <c r="AF77" s="59">
        <f t="shared" si="32"/>
        <v>8.8250000000000011</v>
      </c>
      <c r="AG77" s="60">
        <f t="shared" si="33"/>
        <v>6.1775000000000002</v>
      </c>
      <c r="AH77" s="61">
        <f t="shared" si="34"/>
        <v>4.8537500000000007</v>
      </c>
      <c r="AI77" s="62">
        <f t="shared" si="15"/>
        <v>6.0911775496532155</v>
      </c>
      <c r="AJ77" s="63">
        <f t="shared" si="35"/>
        <v>4.1477500000000003</v>
      </c>
      <c r="AK77" s="64">
        <f t="shared" si="16"/>
        <v>5.2051880878854746</v>
      </c>
      <c r="AL77" s="65">
        <f t="shared" si="36"/>
        <v>3.6182500000000002</v>
      </c>
      <c r="AM77" s="65">
        <f t="shared" si="17"/>
        <v>4.5406959915596694</v>
      </c>
      <c r="AN77" s="66">
        <f t="shared" si="37"/>
        <v>2.8946000000000001</v>
      </c>
      <c r="AO77" s="66">
        <f t="shared" si="18"/>
        <v>3.6325567932477352</v>
      </c>
      <c r="AP77" s="67">
        <f t="shared" si="38"/>
        <v>1.7650000000000001</v>
      </c>
      <c r="AQ77" s="68">
        <f t="shared" si="39"/>
        <v>0.88250000000000006</v>
      </c>
      <c r="AR77" s="69">
        <f t="shared" si="40"/>
        <v>0.52950000000000008</v>
      </c>
      <c r="AS77" s="70">
        <f t="shared" si="19"/>
        <v>0</v>
      </c>
      <c r="AT77" s="71">
        <f t="shared" si="41"/>
        <v>0.35300000000000004</v>
      </c>
      <c r="AU77" s="72">
        <f t="shared" si="42"/>
        <v>0.17650000000000002</v>
      </c>
      <c r="AV77" s="73">
        <f t="shared" si="43"/>
        <v>0.17650000000000002</v>
      </c>
      <c r="AW77" s="74">
        <f t="shared" si="44"/>
        <v>0.35300000000000004</v>
      </c>
      <c r="AX77" s="75">
        <f t="shared" si="45"/>
        <v>0.52950000000000008</v>
      </c>
      <c r="AY77" s="76"/>
    </row>
    <row r="78" spans="1:51" s="77" customFormat="1" ht="25.15" customHeight="1" x14ac:dyDescent="0.25">
      <c r="A78" s="43" t="s">
        <v>119</v>
      </c>
      <c r="B78" s="44">
        <f>R78</f>
        <v>0</v>
      </c>
      <c r="C78" s="44">
        <f>T78</f>
        <v>0</v>
      </c>
      <c r="D78" s="44">
        <v>11</v>
      </c>
      <c r="E78" s="44">
        <f>X78</f>
        <v>0</v>
      </c>
      <c r="F78" s="44">
        <f>Z78</f>
        <v>0</v>
      </c>
      <c r="G78" s="44">
        <v>6</v>
      </c>
      <c r="H78" s="45">
        <v>0</v>
      </c>
      <c r="I78" s="46">
        <f>SUM(B78:H78)</f>
        <v>17</v>
      </c>
      <c r="J78" s="47">
        <v>70</v>
      </c>
      <c r="K78" s="80"/>
      <c r="L78"/>
      <c r="M78" s="2"/>
      <c r="N78" s="49"/>
      <c r="O78" s="79"/>
      <c r="P78" s="51"/>
      <c r="Q78" s="52">
        <v>54</v>
      </c>
      <c r="R78" s="53">
        <f t="shared" si="20"/>
        <v>0</v>
      </c>
      <c r="S78" s="52">
        <v>0</v>
      </c>
      <c r="T78" s="54">
        <f t="shared" si="21"/>
        <v>0</v>
      </c>
      <c r="U78" s="52">
        <v>0</v>
      </c>
      <c r="V78" s="54">
        <f t="shared" si="22"/>
        <v>0</v>
      </c>
      <c r="W78" s="52">
        <v>0</v>
      </c>
      <c r="X78" s="54">
        <f t="shared" si="23"/>
        <v>0</v>
      </c>
      <c r="Y78" s="52">
        <v>0</v>
      </c>
      <c r="Z78" s="54">
        <f t="shared" si="24"/>
        <v>0</v>
      </c>
      <c r="AA78" s="55">
        <f t="shared" si="46"/>
        <v>0</v>
      </c>
      <c r="AB78" s="52">
        <v>0</v>
      </c>
      <c r="AC78" s="56">
        <f t="shared" si="25"/>
        <v>0</v>
      </c>
      <c r="AD78" s="57">
        <v>0</v>
      </c>
      <c r="AE78" s="58"/>
      <c r="AF78" s="59">
        <f t="shared" si="32"/>
        <v>8.5</v>
      </c>
      <c r="AG78" s="60">
        <f t="shared" si="33"/>
        <v>5.95</v>
      </c>
      <c r="AH78" s="61">
        <f t="shared" si="34"/>
        <v>4.6750000000000007</v>
      </c>
      <c r="AI78" s="62">
        <f t="shared" si="15"/>
        <v>5.8314065220393587</v>
      </c>
      <c r="AJ78" s="63">
        <f t="shared" si="35"/>
        <v>3.9950000000000001</v>
      </c>
      <c r="AK78" s="64">
        <f t="shared" si="16"/>
        <v>4.9832019370154512</v>
      </c>
      <c r="AL78" s="65">
        <f t="shared" si="36"/>
        <v>3.4850000000000003</v>
      </c>
      <c r="AM78" s="65">
        <f t="shared" si="17"/>
        <v>4.3470484982475215</v>
      </c>
      <c r="AN78" s="66">
        <f t="shared" si="37"/>
        <v>2.7879999999999998</v>
      </c>
      <c r="AO78" s="66">
        <f t="shared" si="18"/>
        <v>3.4776387985980168</v>
      </c>
      <c r="AP78" s="67">
        <f t="shared" si="38"/>
        <v>1.7000000000000002</v>
      </c>
      <c r="AQ78" s="68">
        <f t="shared" si="39"/>
        <v>0.85000000000000009</v>
      </c>
      <c r="AR78" s="69">
        <f t="shared" si="40"/>
        <v>0.51</v>
      </c>
      <c r="AS78" s="70">
        <f t="shared" si="19"/>
        <v>0</v>
      </c>
      <c r="AT78" s="71">
        <f t="shared" si="41"/>
        <v>0.34</v>
      </c>
      <c r="AU78" s="72">
        <f t="shared" si="42"/>
        <v>0.17</v>
      </c>
      <c r="AV78" s="73">
        <f t="shared" si="43"/>
        <v>0.17</v>
      </c>
      <c r="AW78" s="74">
        <f t="shared" si="44"/>
        <v>0.34</v>
      </c>
      <c r="AX78" s="75">
        <f t="shared" si="45"/>
        <v>0.51</v>
      </c>
      <c r="AY78" s="76"/>
    </row>
    <row r="79" spans="1:51" s="77" customFormat="1" ht="25.15" customHeight="1" x14ac:dyDescent="0.25">
      <c r="A79" s="43" t="s">
        <v>120</v>
      </c>
      <c r="B79" s="44">
        <v>5.2</v>
      </c>
      <c r="C79" s="44">
        <v>2.4</v>
      </c>
      <c r="D79" s="44">
        <f>V79</f>
        <v>0</v>
      </c>
      <c r="E79" s="44">
        <f>X79</f>
        <v>0</v>
      </c>
      <c r="F79" s="44">
        <f>Z79</f>
        <v>0</v>
      </c>
      <c r="G79" s="44">
        <v>6</v>
      </c>
      <c r="H79" s="45">
        <v>3.11</v>
      </c>
      <c r="I79" s="46">
        <f>SUM(B79:H79)</f>
        <v>16.71</v>
      </c>
      <c r="J79" s="47">
        <v>71</v>
      </c>
      <c r="K79" s="80"/>
      <c r="L79"/>
      <c r="M79" s="2"/>
      <c r="N79" s="49"/>
      <c r="O79" s="79"/>
      <c r="P79" s="51"/>
      <c r="Q79" s="52">
        <v>55</v>
      </c>
      <c r="R79" s="53">
        <f t="shared" si="20"/>
        <v>0</v>
      </c>
      <c r="S79" s="52">
        <v>0</v>
      </c>
      <c r="T79" s="54">
        <f t="shared" si="21"/>
        <v>0</v>
      </c>
      <c r="U79" s="52">
        <v>0</v>
      </c>
      <c r="V79" s="54">
        <f t="shared" si="22"/>
        <v>0</v>
      </c>
      <c r="W79" s="52">
        <v>0</v>
      </c>
      <c r="X79" s="54">
        <f t="shared" si="23"/>
        <v>0</v>
      </c>
      <c r="Y79" s="52">
        <v>0</v>
      </c>
      <c r="Z79" s="54">
        <f t="shared" si="24"/>
        <v>0</v>
      </c>
      <c r="AA79" s="55">
        <f t="shared" si="46"/>
        <v>0</v>
      </c>
      <c r="AB79" s="52">
        <v>0</v>
      </c>
      <c r="AC79" s="56">
        <f t="shared" si="25"/>
        <v>0</v>
      </c>
      <c r="AD79" s="57">
        <v>0</v>
      </c>
      <c r="AE79" s="58"/>
      <c r="AF79" s="59">
        <f t="shared" si="32"/>
        <v>6.8000000000000007</v>
      </c>
      <c r="AG79" s="60">
        <f t="shared" si="33"/>
        <v>4.7600000000000007</v>
      </c>
      <c r="AH79" s="61">
        <f t="shared" si="34"/>
        <v>3.74</v>
      </c>
      <c r="AI79" s="62">
        <f t="shared" ref="AI79:AI103" si="47">(I79-H79)/100*AI75+AH79</f>
        <v>4.4202836784808852</v>
      </c>
      <c r="AJ79" s="63">
        <f t="shared" si="35"/>
        <v>3.1960000000000002</v>
      </c>
      <c r="AK79" s="64">
        <f t="shared" ref="AK79:AK103" si="48">(I79-H79)/100*AK75+AJ79</f>
        <v>3.7773333252473025</v>
      </c>
      <c r="AL79" s="65">
        <f t="shared" si="36"/>
        <v>2.7880000000000003</v>
      </c>
      <c r="AM79" s="65">
        <f t="shared" ref="AM79:AM103" si="49">(I79-H79)/100*AM75+AL79</f>
        <v>3.2951205603221148</v>
      </c>
      <c r="AN79" s="66">
        <f t="shared" si="37"/>
        <v>2.2303999999999999</v>
      </c>
      <c r="AO79" s="66">
        <f t="shared" ref="AO79:AO103" si="50">(I79-H79)/100*AO75+AN79</f>
        <v>2.6360964482576916</v>
      </c>
      <c r="AP79" s="67">
        <f t="shared" si="38"/>
        <v>1.36</v>
      </c>
      <c r="AQ79" s="68">
        <f t="shared" si="39"/>
        <v>0.68</v>
      </c>
      <c r="AR79" s="69">
        <f t="shared" si="40"/>
        <v>0.40800000000000003</v>
      </c>
      <c r="AS79" s="70">
        <f t="shared" ref="AS79:AS103" si="51">(I79-H79)/100*AS75</f>
        <v>0</v>
      </c>
      <c r="AT79" s="71">
        <f t="shared" si="41"/>
        <v>0.27200000000000002</v>
      </c>
      <c r="AU79" s="72">
        <f t="shared" si="42"/>
        <v>0.13600000000000001</v>
      </c>
      <c r="AV79" s="73">
        <f t="shared" si="43"/>
        <v>0.13600000000000001</v>
      </c>
      <c r="AW79" s="74">
        <f t="shared" si="44"/>
        <v>0.27200000000000002</v>
      </c>
      <c r="AX79" s="75">
        <f t="shared" si="45"/>
        <v>0.40800000000000003</v>
      </c>
      <c r="AY79" s="76"/>
    </row>
    <row r="80" spans="1:51" s="77" customFormat="1" ht="25.15" customHeight="1" x14ac:dyDescent="0.25">
      <c r="A80" s="43" t="s">
        <v>121</v>
      </c>
      <c r="B80" s="44">
        <v>2.4</v>
      </c>
      <c r="C80" s="44">
        <v>4.2</v>
      </c>
      <c r="D80" s="44">
        <v>1.2</v>
      </c>
      <c r="E80" s="44">
        <f>X80</f>
        <v>0</v>
      </c>
      <c r="F80" s="44">
        <f>Z80</f>
        <v>0</v>
      </c>
      <c r="G80" s="44">
        <v>6</v>
      </c>
      <c r="H80" s="45">
        <v>2.75</v>
      </c>
      <c r="I80" s="46">
        <f>SUM(B80:H80)</f>
        <v>16.55</v>
      </c>
      <c r="J80" s="47">
        <v>72</v>
      </c>
      <c r="K80" s="80"/>
      <c r="L80"/>
      <c r="M80" s="2"/>
      <c r="N80" s="49"/>
      <c r="O80" s="79"/>
      <c r="P80" s="51"/>
      <c r="Q80" s="52">
        <v>56</v>
      </c>
      <c r="R80" s="53">
        <f t="shared" si="20"/>
        <v>0</v>
      </c>
      <c r="S80" s="52">
        <v>0</v>
      </c>
      <c r="T80" s="54">
        <f t="shared" si="21"/>
        <v>0</v>
      </c>
      <c r="U80" s="52">
        <v>0</v>
      </c>
      <c r="V80" s="54">
        <f t="shared" si="22"/>
        <v>0</v>
      </c>
      <c r="W80" s="52">
        <v>0</v>
      </c>
      <c r="X80" s="54">
        <f t="shared" si="23"/>
        <v>0</v>
      </c>
      <c r="Y80" s="52">
        <v>0</v>
      </c>
      <c r="Z80" s="54">
        <f t="shared" si="24"/>
        <v>0</v>
      </c>
      <c r="AA80" s="55">
        <f t="shared" si="46"/>
        <v>0</v>
      </c>
      <c r="AB80" s="52">
        <v>0</v>
      </c>
      <c r="AC80" s="56">
        <f t="shared" si="25"/>
        <v>0</v>
      </c>
      <c r="AD80" s="57">
        <v>0</v>
      </c>
      <c r="AE80" s="58"/>
      <c r="AF80" s="59">
        <f t="shared" si="32"/>
        <v>6.9</v>
      </c>
      <c r="AG80" s="60">
        <f t="shared" si="33"/>
        <v>4.83</v>
      </c>
      <c r="AH80" s="61">
        <f t="shared" si="34"/>
        <v>3.7950000000000004</v>
      </c>
      <c r="AI80" s="62">
        <f t="shared" si="47"/>
        <v>4.4858307260352843</v>
      </c>
      <c r="AJ80" s="63">
        <f t="shared" si="35"/>
        <v>3.2430000000000003</v>
      </c>
      <c r="AK80" s="64">
        <f t="shared" si="48"/>
        <v>3.8333462567937882</v>
      </c>
      <c r="AL80" s="65">
        <f t="shared" si="36"/>
        <v>2.8290000000000002</v>
      </c>
      <c r="AM80" s="65">
        <f t="shared" si="49"/>
        <v>3.3439829048626661</v>
      </c>
      <c r="AN80" s="66">
        <f t="shared" si="37"/>
        <v>2.2631999999999999</v>
      </c>
      <c r="AO80" s="66">
        <f t="shared" si="50"/>
        <v>2.6751863238901326</v>
      </c>
      <c r="AP80" s="67">
        <f t="shared" si="38"/>
        <v>1.3800000000000001</v>
      </c>
      <c r="AQ80" s="68">
        <f t="shared" si="39"/>
        <v>0.69000000000000006</v>
      </c>
      <c r="AR80" s="69">
        <f t="shared" si="40"/>
        <v>0.41400000000000003</v>
      </c>
      <c r="AS80" s="70">
        <f t="shared" si="51"/>
        <v>0</v>
      </c>
      <c r="AT80" s="71">
        <f t="shared" si="41"/>
        <v>0.27600000000000002</v>
      </c>
      <c r="AU80" s="72">
        <f t="shared" si="42"/>
        <v>0.13800000000000001</v>
      </c>
      <c r="AV80" s="73">
        <f t="shared" si="43"/>
        <v>0.13800000000000001</v>
      </c>
      <c r="AW80" s="74">
        <f t="shared" si="44"/>
        <v>0.27600000000000002</v>
      </c>
      <c r="AX80" s="75">
        <f t="shared" si="45"/>
        <v>0.41400000000000003</v>
      </c>
      <c r="AY80" s="76"/>
    </row>
    <row r="81" spans="1:51" s="77" customFormat="1" ht="25.15" customHeight="1" x14ac:dyDescent="0.25">
      <c r="A81" s="43" t="s">
        <v>122</v>
      </c>
      <c r="B81" s="44">
        <f>R81</f>
        <v>0</v>
      </c>
      <c r="C81" s="44">
        <f>T81</f>
        <v>0</v>
      </c>
      <c r="D81" s="44">
        <v>10.199999999999999</v>
      </c>
      <c r="E81" s="44">
        <f>X81</f>
        <v>0</v>
      </c>
      <c r="F81" s="44">
        <f>Z81</f>
        <v>0</v>
      </c>
      <c r="G81" s="44">
        <v>6</v>
      </c>
      <c r="H81" s="45">
        <v>0</v>
      </c>
      <c r="I81" s="46">
        <f>SUM(B81:H81)</f>
        <v>16.2</v>
      </c>
      <c r="J81" s="47">
        <v>73</v>
      </c>
      <c r="K81" s="80"/>
      <c r="L81"/>
      <c r="M81" s="2"/>
      <c r="N81" s="49"/>
      <c r="O81" s="79"/>
      <c r="P81" s="51"/>
      <c r="Q81" s="52">
        <v>57</v>
      </c>
      <c r="R81" s="53">
        <f t="shared" si="20"/>
        <v>0</v>
      </c>
      <c r="S81" s="52">
        <v>0</v>
      </c>
      <c r="T81" s="54">
        <f t="shared" si="21"/>
        <v>0</v>
      </c>
      <c r="U81" s="52">
        <v>0</v>
      </c>
      <c r="V81" s="54">
        <f t="shared" si="22"/>
        <v>0</v>
      </c>
      <c r="W81" s="52">
        <v>0</v>
      </c>
      <c r="X81" s="54">
        <f t="shared" si="23"/>
        <v>0</v>
      </c>
      <c r="Y81" s="52">
        <v>0</v>
      </c>
      <c r="Z81" s="54">
        <f t="shared" si="24"/>
        <v>0</v>
      </c>
      <c r="AA81" s="55">
        <f t="shared" si="46"/>
        <v>0</v>
      </c>
      <c r="AB81" s="52">
        <v>0</v>
      </c>
      <c r="AC81" s="56">
        <f t="shared" si="25"/>
        <v>0</v>
      </c>
      <c r="AD81" s="57">
        <v>0</v>
      </c>
      <c r="AE81" s="58"/>
      <c r="AF81" s="59">
        <f t="shared" si="32"/>
        <v>8.1</v>
      </c>
      <c r="AG81" s="60">
        <f t="shared" si="33"/>
        <v>5.67</v>
      </c>
      <c r="AH81" s="61">
        <f t="shared" si="34"/>
        <v>4.4550000000000001</v>
      </c>
      <c r="AI81" s="62">
        <f t="shared" si="47"/>
        <v>5.441770763043821</v>
      </c>
      <c r="AJ81" s="63">
        <f t="shared" si="35"/>
        <v>3.8069999999999999</v>
      </c>
      <c r="AK81" s="64">
        <f t="shared" si="48"/>
        <v>4.6502404702374465</v>
      </c>
      <c r="AL81" s="65">
        <f t="shared" si="36"/>
        <v>3.3210000000000002</v>
      </c>
      <c r="AM81" s="65">
        <f t="shared" si="49"/>
        <v>4.0565927506326664</v>
      </c>
      <c r="AN81" s="66">
        <f t="shared" si="37"/>
        <v>2.6568000000000001</v>
      </c>
      <c r="AO81" s="66">
        <f t="shared" si="50"/>
        <v>3.2452742005061332</v>
      </c>
      <c r="AP81" s="67">
        <f t="shared" si="38"/>
        <v>1.62</v>
      </c>
      <c r="AQ81" s="68">
        <f t="shared" si="39"/>
        <v>0.81</v>
      </c>
      <c r="AR81" s="69">
        <f t="shared" si="40"/>
        <v>0.48599999999999999</v>
      </c>
      <c r="AS81" s="70">
        <f t="shared" si="51"/>
        <v>0</v>
      </c>
      <c r="AT81" s="71">
        <f t="shared" si="41"/>
        <v>0.32400000000000001</v>
      </c>
      <c r="AU81" s="72">
        <f t="shared" si="42"/>
        <v>0.16200000000000001</v>
      </c>
      <c r="AV81" s="73">
        <f t="shared" si="43"/>
        <v>0.16200000000000001</v>
      </c>
      <c r="AW81" s="74">
        <f t="shared" si="44"/>
        <v>0.32400000000000001</v>
      </c>
      <c r="AX81" s="75">
        <f t="shared" si="45"/>
        <v>0.48599999999999999</v>
      </c>
      <c r="AY81" s="76"/>
    </row>
    <row r="82" spans="1:51" s="77" customFormat="1" ht="25.15" customHeight="1" x14ac:dyDescent="0.25">
      <c r="A82" s="43" t="s">
        <v>123</v>
      </c>
      <c r="B82" s="44">
        <v>3.6</v>
      </c>
      <c r="C82" s="44">
        <f>T82</f>
        <v>0</v>
      </c>
      <c r="D82" s="44">
        <v>3.8</v>
      </c>
      <c r="E82" s="44">
        <f>X82</f>
        <v>0</v>
      </c>
      <c r="F82" s="44">
        <f>Z82</f>
        <v>0</v>
      </c>
      <c r="G82" s="44">
        <v>6</v>
      </c>
      <c r="H82" s="45">
        <v>2.68</v>
      </c>
      <c r="I82" s="46">
        <f>SUM(B82:H82)</f>
        <v>16.080000000000002</v>
      </c>
      <c r="J82" s="47">
        <v>74</v>
      </c>
      <c r="K82" s="80"/>
      <c r="L82"/>
      <c r="M82" s="2"/>
      <c r="N82" s="49"/>
      <c r="O82" s="79"/>
      <c r="P82" s="51"/>
      <c r="Q82" s="52">
        <v>58</v>
      </c>
      <c r="R82" s="53">
        <f t="shared" si="20"/>
        <v>0</v>
      </c>
      <c r="S82" s="52">
        <v>0</v>
      </c>
      <c r="T82" s="54">
        <f t="shared" si="21"/>
        <v>0</v>
      </c>
      <c r="U82" s="52">
        <v>0</v>
      </c>
      <c r="V82" s="54">
        <f t="shared" si="22"/>
        <v>0</v>
      </c>
      <c r="W82" s="52">
        <v>0</v>
      </c>
      <c r="X82" s="54">
        <f t="shared" si="23"/>
        <v>0</v>
      </c>
      <c r="Y82" s="52">
        <v>0</v>
      </c>
      <c r="Z82" s="54">
        <f t="shared" si="24"/>
        <v>0</v>
      </c>
      <c r="AA82" s="55">
        <f t="shared" si="46"/>
        <v>0</v>
      </c>
      <c r="AB82" s="52">
        <v>0</v>
      </c>
      <c r="AC82" s="56">
        <f t="shared" si="25"/>
        <v>0</v>
      </c>
      <c r="AD82" s="57">
        <v>0</v>
      </c>
      <c r="AE82" s="58"/>
      <c r="AF82" s="59">
        <f t="shared" si="32"/>
        <v>6.7</v>
      </c>
      <c r="AG82" s="60">
        <f t="shared" si="33"/>
        <v>4.6900000000000004</v>
      </c>
      <c r="AH82" s="61">
        <f t="shared" si="34"/>
        <v>3.6850000000000001</v>
      </c>
      <c r="AI82" s="62">
        <f t="shared" si="47"/>
        <v>4.4664084739532743</v>
      </c>
      <c r="AJ82" s="63">
        <f t="shared" si="35"/>
        <v>3.149</v>
      </c>
      <c r="AK82" s="64">
        <f t="shared" si="48"/>
        <v>3.8167490595600704</v>
      </c>
      <c r="AL82" s="65">
        <f t="shared" si="36"/>
        <v>2.7470000000000003</v>
      </c>
      <c r="AM82" s="65">
        <f t="shared" si="49"/>
        <v>3.3295044987651683</v>
      </c>
      <c r="AN82" s="66">
        <f t="shared" si="37"/>
        <v>2.1976</v>
      </c>
      <c r="AO82" s="66">
        <f t="shared" si="50"/>
        <v>2.6636035990121343</v>
      </c>
      <c r="AP82" s="67">
        <f t="shared" si="38"/>
        <v>1.34</v>
      </c>
      <c r="AQ82" s="68">
        <f t="shared" si="39"/>
        <v>0.67</v>
      </c>
      <c r="AR82" s="69">
        <f t="shared" si="40"/>
        <v>0.40200000000000002</v>
      </c>
      <c r="AS82" s="70">
        <f t="shared" si="51"/>
        <v>0</v>
      </c>
      <c r="AT82" s="71">
        <f t="shared" si="41"/>
        <v>0.26800000000000002</v>
      </c>
      <c r="AU82" s="72">
        <f t="shared" si="42"/>
        <v>0.13400000000000001</v>
      </c>
      <c r="AV82" s="73">
        <f t="shared" si="43"/>
        <v>0.13400000000000001</v>
      </c>
      <c r="AW82" s="74">
        <f t="shared" si="44"/>
        <v>0.26800000000000002</v>
      </c>
      <c r="AX82" s="75">
        <f t="shared" si="45"/>
        <v>0.40200000000000002</v>
      </c>
      <c r="AY82" s="76"/>
    </row>
    <row r="83" spans="1:51" s="77" customFormat="1" ht="25.15" customHeight="1" x14ac:dyDescent="0.25">
      <c r="A83" s="43" t="s">
        <v>124</v>
      </c>
      <c r="B83" s="44">
        <v>6.4</v>
      </c>
      <c r="C83" s="44">
        <f>T83</f>
        <v>0</v>
      </c>
      <c r="D83" s="44">
        <v>0.8</v>
      </c>
      <c r="E83" s="44">
        <f>X83</f>
        <v>0</v>
      </c>
      <c r="F83" s="44">
        <f>Z83</f>
        <v>0</v>
      </c>
      <c r="G83" s="44">
        <v>6</v>
      </c>
      <c r="H83" s="45">
        <v>2.5099999999999998</v>
      </c>
      <c r="I83" s="46">
        <f>SUM(B83:H83)</f>
        <v>15.709999999999999</v>
      </c>
      <c r="J83" s="47">
        <v>75</v>
      </c>
      <c r="K83" s="80"/>
      <c r="L83"/>
      <c r="M83" s="2"/>
      <c r="N83" s="49"/>
      <c r="O83" s="79"/>
      <c r="P83" s="51"/>
      <c r="Q83" s="52">
        <v>59</v>
      </c>
      <c r="R83" s="53">
        <f t="shared" ref="R83:R103" si="52">Q83*R74</f>
        <v>0</v>
      </c>
      <c r="S83" s="52">
        <v>0</v>
      </c>
      <c r="T83" s="54">
        <f t="shared" ref="T83:T103" si="53">S83*T74</f>
        <v>0</v>
      </c>
      <c r="U83" s="52">
        <v>0</v>
      </c>
      <c r="V83" s="54">
        <f t="shared" ref="V83:V103" si="54">U83*V74</f>
        <v>0</v>
      </c>
      <c r="W83" s="52">
        <v>0</v>
      </c>
      <c r="X83" s="54">
        <f t="shared" ref="X83:X103" si="55">W83*X74</f>
        <v>0</v>
      </c>
      <c r="Y83" s="52">
        <v>0</v>
      </c>
      <c r="Z83" s="54">
        <f t="shared" ref="Z83:Z103" si="56">Y83*Z74</f>
        <v>0</v>
      </c>
      <c r="AA83" s="55">
        <f t="shared" si="46"/>
        <v>0</v>
      </c>
      <c r="AB83" s="52">
        <v>0</v>
      </c>
      <c r="AC83" s="56">
        <f t="shared" ref="AC83:AC103" si="57">AB83*AC74</f>
        <v>0</v>
      </c>
      <c r="AD83" s="57">
        <v>0</v>
      </c>
      <c r="AE83" s="58"/>
      <c r="AF83" s="59">
        <f t="shared" si="32"/>
        <v>6.6000000000000005</v>
      </c>
      <c r="AG83" s="60">
        <f t="shared" si="33"/>
        <v>4.62</v>
      </c>
      <c r="AH83" s="61">
        <f t="shared" si="34"/>
        <v>3.6300000000000003</v>
      </c>
      <c r="AI83" s="62">
        <f t="shared" si="47"/>
        <v>4.2134774455594775</v>
      </c>
      <c r="AJ83" s="63">
        <f t="shared" si="35"/>
        <v>3.1020000000000003</v>
      </c>
      <c r="AK83" s="64">
        <f t="shared" si="48"/>
        <v>3.6006079989326443</v>
      </c>
      <c r="AL83" s="65">
        <f t="shared" si="36"/>
        <v>2.706</v>
      </c>
      <c r="AM83" s="65">
        <f t="shared" si="49"/>
        <v>3.1409559139625189</v>
      </c>
      <c r="AN83" s="66">
        <f t="shared" si="37"/>
        <v>2.1648000000000001</v>
      </c>
      <c r="AO83" s="66">
        <f t="shared" si="50"/>
        <v>2.5127647311700154</v>
      </c>
      <c r="AP83" s="67">
        <f t="shared" si="38"/>
        <v>1.32</v>
      </c>
      <c r="AQ83" s="68">
        <f t="shared" si="39"/>
        <v>0.66</v>
      </c>
      <c r="AR83" s="69">
        <f t="shared" si="40"/>
        <v>0.39600000000000002</v>
      </c>
      <c r="AS83" s="70">
        <f t="shared" si="51"/>
        <v>0</v>
      </c>
      <c r="AT83" s="71">
        <f t="shared" si="41"/>
        <v>0.26400000000000001</v>
      </c>
      <c r="AU83" s="72">
        <f t="shared" si="42"/>
        <v>0.13200000000000001</v>
      </c>
      <c r="AV83" s="73">
        <f t="shared" si="43"/>
        <v>0.13200000000000001</v>
      </c>
      <c r="AW83" s="74">
        <f t="shared" si="44"/>
        <v>0.26400000000000001</v>
      </c>
      <c r="AX83" s="75">
        <f t="shared" si="45"/>
        <v>0.39600000000000002</v>
      </c>
      <c r="AY83" s="76"/>
    </row>
    <row r="84" spans="1:51" s="77" customFormat="1" ht="25.15" customHeight="1" x14ac:dyDescent="0.25">
      <c r="A84" s="43" t="s">
        <v>125</v>
      </c>
      <c r="B84" s="44">
        <f>R84</f>
        <v>0</v>
      </c>
      <c r="C84" s="44">
        <f>T84</f>
        <v>0</v>
      </c>
      <c r="D84" s="44">
        <v>15</v>
      </c>
      <c r="E84" s="44">
        <f>X84</f>
        <v>0</v>
      </c>
      <c r="F84" s="44">
        <f>Z84</f>
        <v>0</v>
      </c>
      <c r="G84" s="44">
        <f>AC84</f>
        <v>0</v>
      </c>
      <c r="H84" s="45">
        <v>0</v>
      </c>
      <c r="I84" s="46">
        <f>SUM(B84:H84)</f>
        <v>15</v>
      </c>
      <c r="J84" s="47">
        <v>76</v>
      </c>
      <c r="K84" s="80"/>
      <c r="L84"/>
      <c r="M84" s="2"/>
      <c r="N84" s="49"/>
      <c r="O84" s="79"/>
      <c r="P84" s="51"/>
      <c r="Q84" s="52">
        <v>60</v>
      </c>
      <c r="R84" s="53">
        <f t="shared" si="52"/>
        <v>0</v>
      </c>
      <c r="S84" s="52">
        <v>0</v>
      </c>
      <c r="T84" s="54">
        <f t="shared" si="53"/>
        <v>0</v>
      </c>
      <c r="U84" s="52">
        <v>0</v>
      </c>
      <c r="V84" s="54">
        <f t="shared" si="54"/>
        <v>0</v>
      </c>
      <c r="W84" s="52">
        <v>0</v>
      </c>
      <c r="X84" s="54">
        <f t="shared" si="55"/>
        <v>0</v>
      </c>
      <c r="Y84" s="52">
        <v>0</v>
      </c>
      <c r="Z84" s="54">
        <f t="shared" si="56"/>
        <v>0</v>
      </c>
      <c r="AA84" s="55">
        <f t="shared" si="46"/>
        <v>0</v>
      </c>
      <c r="AB84" s="52">
        <v>0</v>
      </c>
      <c r="AC84" s="56">
        <f t="shared" si="57"/>
        <v>0</v>
      </c>
      <c r="AD84" s="57">
        <v>0</v>
      </c>
      <c r="AE84" s="58"/>
      <c r="AF84" s="59">
        <f t="shared" si="32"/>
        <v>7.5</v>
      </c>
      <c r="AG84" s="60">
        <f t="shared" si="33"/>
        <v>5.25</v>
      </c>
      <c r="AH84" s="61">
        <f t="shared" si="34"/>
        <v>4.125</v>
      </c>
      <c r="AI84" s="62">
        <f t="shared" si="47"/>
        <v>4.7978746089052926</v>
      </c>
      <c r="AJ84" s="63">
        <f t="shared" si="35"/>
        <v>3.5249999999999999</v>
      </c>
      <c r="AK84" s="64">
        <f t="shared" si="48"/>
        <v>4.1000019385190685</v>
      </c>
      <c r="AL84" s="65">
        <f t="shared" si="36"/>
        <v>3.0749999999999997</v>
      </c>
      <c r="AM84" s="65">
        <f t="shared" si="49"/>
        <v>3.5765974357293997</v>
      </c>
      <c r="AN84" s="66">
        <f t="shared" si="37"/>
        <v>2.4599999999999995</v>
      </c>
      <c r="AO84" s="66">
        <f t="shared" si="50"/>
        <v>2.8612779485835196</v>
      </c>
      <c r="AP84" s="67">
        <f t="shared" si="38"/>
        <v>1.5</v>
      </c>
      <c r="AQ84" s="68">
        <f t="shared" si="39"/>
        <v>0.75</v>
      </c>
      <c r="AR84" s="69">
        <f t="shared" si="40"/>
        <v>0.44999999999999996</v>
      </c>
      <c r="AS84" s="70">
        <f t="shared" si="51"/>
        <v>0</v>
      </c>
      <c r="AT84" s="71">
        <f t="shared" si="41"/>
        <v>0.3</v>
      </c>
      <c r="AU84" s="72">
        <f t="shared" si="42"/>
        <v>0.15</v>
      </c>
      <c r="AV84" s="73">
        <f t="shared" si="43"/>
        <v>0.15</v>
      </c>
      <c r="AW84" s="74">
        <f t="shared" si="44"/>
        <v>0.3</v>
      </c>
      <c r="AX84" s="75">
        <f t="shared" si="45"/>
        <v>0.44999999999999996</v>
      </c>
      <c r="AY84" s="76"/>
    </row>
    <row r="85" spans="1:51" s="77" customFormat="1" ht="25.15" customHeight="1" x14ac:dyDescent="0.25">
      <c r="A85" s="43" t="s">
        <v>126</v>
      </c>
      <c r="B85" s="44">
        <v>1.6</v>
      </c>
      <c r="C85" s="44">
        <f>T85</f>
        <v>0</v>
      </c>
      <c r="D85" s="44">
        <v>6.6</v>
      </c>
      <c r="E85" s="44">
        <f>X85</f>
        <v>0</v>
      </c>
      <c r="F85" s="44">
        <f>Z85</f>
        <v>0</v>
      </c>
      <c r="G85" s="44">
        <v>6</v>
      </c>
      <c r="H85" s="45">
        <v>0</v>
      </c>
      <c r="I85" s="46">
        <f>SUM(B85:H85)</f>
        <v>14.2</v>
      </c>
      <c r="J85" s="47">
        <v>77</v>
      </c>
      <c r="K85" s="80"/>
      <c r="L85"/>
      <c r="M85" s="2"/>
      <c r="N85" s="49"/>
      <c r="O85" s="79"/>
      <c r="P85" s="51"/>
      <c r="Q85" s="52">
        <v>61</v>
      </c>
      <c r="R85" s="53">
        <f t="shared" si="52"/>
        <v>0</v>
      </c>
      <c r="S85" s="52">
        <v>0</v>
      </c>
      <c r="T85" s="54">
        <f t="shared" si="53"/>
        <v>0</v>
      </c>
      <c r="U85" s="52">
        <v>0</v>
      </c>
      <c r="V85" s="54">
        <f t="shared" si="54"/>
        <v>0</v>
      </c>
      <c r="W85" s="52">
        <v>0</v>
      </c>
      <c r="X85" s="54">
        <f t="shared" si="55"/>
        <v>0</v>
      </c>
      <c r="Y85" s="52">
        <v>0</v>
      </c>
      <c r="Z85" s="54">
        <f t="shared" si="56"/>
        <v>0</v>
      </c>
      <c r="AA85" s="55">
        <f t="shared" si="46"/>
        <v>0</v>
      </c>
      <c r="AB85" s="52">
        <v>0</v>
      </c>
      <c r="AC85" s="56">
        <f t="shared" si="57"/>
        <v>0</v>
      </c>
      <c r="AD85" s="57">
        <v>0</v>
      </c>
      <c r="AE85" s="58"/>
      <c r="AF85" s="59">
        <f t="shared" si="32"/>
        <v>7.1</v>
      </c>
      <c r="AG85" s="60">
        <f t="shared" si="33"/>
        <v>4.97</v>
      </c>
      <c r="AH85" s="61">
        <f t="shared" si="34"/>
        <v>3.9049999999999998</v>
      </c>
      <c r="AI85" s="62">
        <f t="shared" si="47"/>
        <v>4.6777314483522225</v>
      </c>
      <c r="AJ85" s="63">
        <f t="shared" si="35"/>
        <v>3.3369999999999997</v>
      </c>
      <c r="AK85" s="64">
        <f t="shared" si="48"/>
        <v>3.9973341467737171</v>
      </c>
      <c r="AL85" s="65">
        <f t="shared" si="36"/>
        <v>2.9109999999999996</v>
      </c>
      <c r="AM85" s="65">
        <f t="shared" si="49"/>
        <v>3.4870361705898381</v>
      </c>
      <c r="AN85" s="66">
        <f t="shared" si="37"/>
        <v>2.3287999999999998</v>
      </c>
      <c r="AO85" s="66">
        <f t="shared" si="50"/>
        <v>2.7896289364718707</v>
      </c>
      <c r="AP85" s="67">
        <f t="shared" si="38"/>
        <v>1.42</v>
      </c>
      <c r="AQ85" s="68">
        <f t="shared" si="39"/>
        <v>0.71</v>
      </c>
      <c r="AR85" s="69">
        <f t="shared" si="40"/>
        <v>0.42599999999999993</v>
      </c>
      <c r="AS85" s="70">
        <f t="shared" si="51"/>
        <v>0</v>
      </c>
      <c r="AT85" s="71">
        <f t="shared" si="41"/>
        <v>0.28399999999999997</v>
      </c>
      <c r="AU85" s="72">
        <f t="shared" si="42"/>
        <v>0.14199999999999999</v>
      </c>
      <c r="AV85" s="73">
        <f t="shared" si="43"/>
        <v>0.14199999999999999</v>
      </c>
      <c r="AW85" s="74">
        <f t="shared" si="44"/>
        <v>0.28399999999999997</v>
      </c>
      <c r="AX85" s="75">
        <f t="shared" si="45"/>
        <v>0.42599999999999993</v>
      </c>
      <c r="AY85" s="76"/>
    </row>
    <row r="86" spans="1:51" s="77" customFormat="1" ht="25.15" customHeight="1" x14ac:dyDescent="0.25">
      <c r="A86" s="43" t="s">
        <v>127</v>
      </c>
      <c r="B86" s="44">
        <f>R86</f>
        <v>0</v>
      </c>
      <c r="C86" s="44">
        <f>T86</f>
        <v>0</v>
      </c>
      <c r="D86" s="44">
        <v>8.1999999999999993</v>
      </c>
      <c r="E86" s="44">
        <f>X86</f>
        <v>0</v>
      </c>
      <c r="F86" s="44">
        <f>Z86</f>
        <v>0</v>
      </c>
      <c r="G86" s="44">
        <v>6</v>
      </c>
      <c r="H86" s="45">
        <v>0</v>
      </c>
      <c r="I86" s="46">
        <f>SUM(B86:H86)</f>
        <v>14.2</v>
      </c>
      <c r="J86" s="47">
        <v>78</v>
      </c>
      <c r="K86" s="80"/>
      <c r="L86"/>
      <c r="M86" s="2"/>
      <c r="N86" s="49"/>
      <c r="O86" s="79"/>
      <c r="P86" s="51"/>
      <c r="Q86" s="52">
        <v>62</v>
      </c>
      <c r="R86" s="53">
        <f t="shared" si="52"/>
        <v>0</v>
      </c>
      <c r="S86" s="52">
        <v>0</v>
      </c>
      <c r="T86" s="54">
        <f t="shared" si="53"/>
        <v>0</v>
      </c>
      <c r="U86" s="52">
        <v>0</v>
      </c>
      <c r="V86" s="54">
        <f t="shared" si="54"/>
        <v>0</v>
      </c>
      <c r="W86" s="52">
        <v>0</v>
      </c>
      <c r="X86" s="54">
        <f t="shared" si="55"/>
        <v>0</v>
      </c>
      <c r="Y86" s="52">
        <v>0</v>
      </c>
      <c r="Z86" s="54">
        <f t="shared" si="56"/>
        <v>0</v>
      </c>
      <c r="AA86" s="55">
        <f t="shared" si="46"/>
        <v>0</v>
      </c>
      <c r="AB86" s="52">
        <v>0</v>
      </c>
      <c r="AC86" s="56">
        <f t="shared" si="57"/>
        <v>0</v>
      </c>
      <c r="AD86" s="57">
        <v>0</v>
      </c>
      <c r="AE86" s="58"/>
      <c r="AF86" s="59">
        <f t="shared" si="32"/>
        <v>7.1</v>
      </c>
      <c r="AG86" s="60">
        <f t="shared" si="33"/>
        <v>4.97</v>
      </c>
      <c r="AH86" s="61">
        <f t="shared" si="34"/>
        <v>3.9049999999999998</v>
      </c>
      <c r="AI86" s="62">
        <f t="shared" si="47"/>
        <v>4.5392300033013644</v>
      </c>
      <c r="AJ86" s="63">
        <f t="shared" si="35"/>
        <v>3.3369999999999997</v>
      </c>
      <c r="AK86" s="64">
        <f t="shared" si="48"/>
        <v>3.8789783664575297</v>
      </c>
      <c r="AL86" s="65">
        <f t="shared" si="36"/>
        <v>2.9109999999999996</v>
      </c>
      <c r="AM86" s="65">
        <f t="shared" si="49"/>
        <v>3.3837896388246533</v>
      </c>
      <c r="AN86" s="66">
        <f t="shared" si="37"/>
        <v>2.3287999999999998</v>
      </c>
      <c r="AO86" s="66">
        <f t="shared" si="50"/>
        <v>2.7070317110597228</v>
      </c>
      <c r="AP86" s="67">
        <f t="shared" si="38"/>
        <v>1.42</v>
      </c>
      <c r="AQ86" s="68">
        <f t="shared" si="39"/>
        <v>0.71</v>
      </c>
      <c r="AR86" s="69">
        <f t="shared" si="40"/>
        <v>0.42599999999999993</v>
      </c>
      <c r="AS86" s="70">
        <f t="shared" si="51"/>
        <v>0</v>
      </c>
      <c r="AT86" s="71">
        <f t="shared" si="41"/>
        <v>0.28399999999999997</v>
      </c>
      <c r="AU86" s="72">
        <f t="shared" si="42"/>
        <v>0.14199999999999999</v>
      </c>
      <c r="AV86" s="73">
        <f t="shared" si="43"/>
        <v>0.14199999999999999</v>
      </c>
      <c r="AW86" s="74">
        <f t="shared" si="44"/>
        <v>0.28399999999999997</v>
      </c>
      <c r="AX86" s="75">
        <f t="shared" si="45"/>
        <v>0.42599999999999993</v>
      </c>
      <c r="AY86" s="76"/>
    </row>
    <row r="87" spans="1:51" s="77" customFormat="1" ht="25.15" customHeight="1" x14ac:dyDescent="0.25">
      <c r="A87" s="43" t="s">
        <v>128</v>
      </c>
      <c r="B87" s="44">
        <v>2</v>
      </c>
      <c r="C87" s="44">
        <f>T87</f>
        <v>0</v>
      </c>
      <c r="D87" s="44">
        <v>6</v>
      </c>
      <c r="E87" s="44">
        <f>X87</f>
        <v>0</v>
      </c>
      <c r="F87" s="44">
        <f>Z87</f>
        <v>0</v>
      </c>
      <c r="G87" s="44">
        <v>6</v>
      </c>
      <c r="H87" s="45">
        <v>0</v>
      </c>
      <c r="I87" s="46">
        <f>SUM(B87:H87)</f>
        <v>14</v>
      </c>
      <c r="J87" s="47">
        <v>79</v>
      </c>
      <c r="K87" s="80"/>
      <c r="L87"/>
      <c r="M87" s="2"/>
      <c r="N87" s="49"/>
      <c r="O87" s="79"/>
      <c r="P87" s="51"/>
      <c r="Q87" s="52">
        <v>63</v>
      </c>
      <c r="R87" s="53">
        <f t="shared" si="52"/>
        <v>0</v>
      </c>
      <c r="S87" s="52">
        <v>0</v>
      </c>
      <c r="T87" s="54">
        <f t="shared" si="53"/>
        <v>0</v>
      </c>
      <c r="U87" s="52">
        <v>0</v>
      </c>
      <c r="V87" s="54">
        <f t="shared" si="54"/>
        <v>0</v>
      </c>
      <c r="W87" s="52">
        <v>0</v>
      </c>
      <c r="X87" s="54">
        <f t="shared" si="55"/>
        <v>0</v>
      </c>
      <c r="Y87" s="52">
        <v>0</v>
      </c>
      <c r="Z87" s="54">
        <f t="shared" si="56"/>
        <v>0</v>
      </c>
      <c r="AA87" s="55">
        <f t="shared" si="46"/>
        <v>0</v>
      </c>
      <c r="AB87" s="52">
        <v>0</v>
      </c>
      <c r="AC87" s="56">
        <f t="shared" si="57"/>
        <v>0</v>
      </c>
      <c r="AD87" s="57">
        <v>0</v>
      </c>
      <c r="AE87" s="58"/>
      <c r="AF87" s="59">
        <f t="shared" si="32"/>
        <v>7.0000000000000009</v>
      </c>
      <c r="AG87" s="60">
        <f t="shared" si="33"/>
        <v>4.9000000000000004</v>
      </c>
      <c r="AH87" s="61">
        <f t="shared" si="34"/>
        <v>3.8500000000000005</v>
      </c>
      <c r="AI87" s="62">
        <f t="shared" si="47"/>
        <v>4.4398868423783275</v>
      </c>
      <c r="AJ87" s="63">
        <f t="shared" si="35"/>
        <v>3.2900000000000005</v>
      </c>
      <c r="AK87" s="64">
        <f t="shared" si="48"/>
        <v>3.7940851198505707</v>
      </c>
      <c r="AL87" s="65">
        <f t="shared" si="36"/>
        <v>2.87</v>
      </c>
      <c r="AM87" s="65">
        <f t="shared" si="49"/>
        <v>3.3097338279547528</v>
      </c>
      <c r="AN87" s="66">
        <f t="shared" si="37"/>
        <v>2.2959999999999998</v>
      </c>
      <c r="AO87" s="66">
        <f t="shared" si="50"/>
        <v>2.6477870623638022</v>
      </c>
      <c r="AP87" s="67">
        <f t="shared" si="38"/>
        <v>1.4000000000000001</v>
      </c>
      <c r="AQ87" s="68">
        <f t="shared" si="39"/>
        <v>0.70000000000000007</v>
      </c>
      <c r="AR87" s="69">
        <f t="shared" si="40"/>
        <v>0.42000000000000004</v>
      </c>
      <c r="AS87" s="70">
        <f t="shared" si="51"/>
        <v>0</v>
      </c>
      <c r="AT87" s="71">
        <f t="shared" si="41"/>
        <v>0.28000000000000003</v>
      </c>
      <c r="AU87" s="72">
        <f t="shared" si="42"/>
        <v>0.14000000000000001</v>
      </c>
      <c r="AV87" s="73">
        <f t="shared" si="43"/>
        <v>0.14000000000000001</v>
      </c>
      <c r="AW87" s="74">
        <f t="shared" si="44"/>
        <v>0.28000000000000003</v>
      </c>
      <c r="AX87" s="75">
        <f t="shared" si="45"/>
        <v>0.42000000000000004</v>
      </c>
      <c r="AY87" s="76"/>
    </row>
    <row r="88" spans="1:51" s="77" customFormat="1" ht="25.15" customHeight="1" x14ac:dyDescent="0.25">
      <c r="A88" s="43" t="s">
        <v>129</v>
      </c>
      <c r="B88" s="44">
        <v>2.4</v>
      </c>
      <c r="C88" s="44">
        <f>T88</f>
        <v>0</v>
      </c>
      <c r="D88" s="44">
        <v>5.4</v>
      </c>
      <c r="E88" s="44">
        <f>X88</f>
        <v>0</v>
      </c>
      <c r="F88" s="44">
        <f>Z88</f>
        <v>0</v>
      </c>
      <c r="G88" s="44">
        <v>6</v>
      </c>
      <c r="H88" s="45">
        <v>0</v>
      </c>
      <c r="I88" s="46">
        <f>SUM(B88:H88)</f>
        <v>13.8</v>
      </c>
      <c r="J88" s="47">
        <v>80</v>
      </c>
      <c r="K88" s="80"/>
      <c r="L88"/>
      <c r="M88" s="2"/>
      <c r="N88" s="49"/>
      <c r="O88" s="79"/>
      <c r="P88" s="51"/>
      <c r="Q88" s="52">
        <v>64</v>
      </c>
      <c r="R88" s="53">
        <f t="shared" si="52"/>
        <v>0</v>
      </c>
      <c r="S88" s="52">
        <v>0</v>
      </c>
      <c r="T88" s="54">
        <f t="shared" si="53"/>
        <v>0</v>
      </c>
      <c r="U88" s="52">
        <v>0</v>
      </c>
      <c r="V88" s="54">
        <f t="shared" si="54"/>
        <v>0</v>
      </c>
      <c r="W88" s="52">
        <v>0</v>
      </c>
      <c r="X88" s="54">
        <f t="shared" si="55"/>
        <v>0</v>
      </c>
      <c r="Y88" s="52">
        <v>0</v>
      </c>
      <c r="Z88" s="54">
        <f t="shared" si="56"/>
        <v>0</v>
      </c>
      <c r="AA88" s="55">
        <f t="shared" si="46"/>
        <v>0</v>
      </c>
      <c r="AB88" s="52">
        <v>0</v>
      </c>
      <c r="AC88" s="56">
        <f t="shared" si="57"/>
        <v>0</v>
      </c>
      <c r="AD88" s="57">
        <v>0</v>
      </c>
      <c r="AE88" s="58"/>
      <c r="AF88" s="59">
        <f t="shared" si="32"/>
        <v>6.9</v>
      </c>
      <c r="AG88" s="60">
        <f t="shared" si="33"/>
        <v>4.83</v>
      </c>
      <c r="AH88" s="61">
        <f t="shared" si="34"/>
        <v>3.7950000000000004</v>
      </c>
      <c r="AI88" s="62">
        <f t="shared" si="47"/>
        <v>4.4571066960289309</v>
      </c>
      <c r="AJ88" s="63">
        <f t="shared" si="35"/>
        <v>3.2430000000000003</v>
      </c>
      <c r="AK88" s="64">
        <f t="shared" si="48"/>
        <v>3.8088002675156316</v>
      </c>
      <c r="AL88" s="65">
        <f t="shared" si="36"/>
        <v>2.8290000000000002</v>
      </c>
      <c r="AM88" s="65">
        <f t="shared" si="49"/>
        <v>3.3225704461306576</v>
      </c>
      <c r="AN88" s="66">
        <f t="shared" si="37"/>
        <v>2.2631999999999999</v>
      </c>
      <c r="AO88" s="66">
        <f t="shared" si="50"/>
        <v>2.6580563569045257</v>
      </c>
      <c r="AP88" s="67">
        <f t="shared" si="38"/>
        <v>1.3800000000000001</v>
      </c>
      <c r="AQ88" s="68">
        <f t="shared" si="39"/>
        <v>0.69000000000000006</v>
      </c>
      <c r="AR88" s="69">
        <f t="shared" si="40"/>
        <v>0.41400000000000003</v>
      </c>
      <c r="AS88" s="70">
        <f t="shared" si="51"/>
        <v>0</v>
      </c>
      <c r="AT88" s="71">
        <f t="shared" si="41"/>
        <v>0.27600000000000002</v>
      </c>
      <c r="AU88" s="72">
        <f t="shared" si="42"/>
        <v>0.13800000000000001</v>
      </c>
      <c r="AV88" s="73">
        <f t="shared" si="43"/>
        <v>0.13800000000000001</v>
      </c>
      <c r="AW88" s="74">
        <f t="shared" si="44"/>
        <v>0.27600000000000002</v>
      </c>
      <c r="AX88" s="75">
        <f t="shared" si="45"/>
        <v>0.41400000000000003</v>
      </c>
      <c r="AY88" s="76"/>
    </row>
    <row r="89" spans="1:51" s="77" customFormat="1" ht="25.15" customHeight="1" x14ac:dyDescent="0.25">
      <c r="A89" s="43" t="s">
        <v>130</v>
      </c>
      <c r="B89" s="44">
        <v>4.8</v>
      </c>
      <c r="C89" s="44">
        <f>T89</f>
        <v>0</v>
      </c>
      <c r="D89" s="44">
        <v>6.4</v>
      </c>
      <c r="E89" s="44">
        <f>X89</f>
        <v>0</v>
      </c>
      <c r="F89" s="44">
        <f>Z89</f>
        <v>0</v>
      </c>
      <c r="G89" s="44">
        <v>2.4</v>
      </c>
      <c r="H89" s="45">
        <v>0</v>
      </c>
      <c r="I89" s="46">
        <f>SUM(B89:H89)</f>
        <v>13.6</v>
      </c>
      <c r="J89" s="47">
        <v>81</v>
      </c>
      <c r="K89" s="80"/>
      <c r="L89"/>
      <c r="M89" s="2"/>
      <c r="N89" s="49"/>
      <c r="O89" s="79"/>
      <c r="P89" s="51"/>
      <c r="Q89" s="52">
        <v>65</v>
      </c>
      <c r="R89" s="53">
        <f t="shared" si="52"/>
        <v>0</v>
      </c>
      <c r="S89" s="52">
        <v>0</v>
      </c>
      <c r="T89" s="54">
        <f t="shared" si="53"/>
        <v>0</v>
      </c>
      <c r="U89" s="52">
        <v>0</v>
      </c>
      <c r="V89" s="54">
        <f t="shared" si="54"/>
        <v>0</v>
      </c>
      <c r="W89" s="52">
        <v>0</v>
      </c>
      <c r="X89" s="54">
        <f t="shared" si="55"/>
        <v>0</v>
      </c>
      <c r="Y89" s="52">
        <v>0</v>
      </c>
      <c r="Z89" s="54">
        <f t="shared" si="56"/>
        <v>0</v>
      </c>
      <c r="AA89" s="55">
        <f t="shared" si="46"/>
        <v>0</v>
      </c>
      <c r="AB89" s="52">
        <v>0</v>
      </c>
      <c r="AC89" s="56">
        <f t="shared" si="57"/>
        <v>0</v>
      </c>
      <c r="AD89" s="57">
        <v>0</v>
      </c>
      <c r="AE89" s="58"/>
      <c r="AF89" s="59">
        <f t="shared" si="32"/>
        <v>6.8000000000000007</v>
      </c>
      <c r="AG89" s="60">
        <f t="shared" si="33"/>
        <v>4.7600000000000007</v>
      </c>
      <c r="AH89" s="61">
        <f t="shared" si="34"/>
        <v>3.74</v>
      </c>
      <c r="AI89" s="62">
        <f t="shared" si="47"/>
        <v>4.3761714769759026</v>
      </c>
      <c r="AJ89" s="63">
        <f t="shared" si="35"/>
        <v>3.1960000000000002</v>
      </c>
      <c r="AK89" s="64">
        <f t="shared" si="48"/>
        <v>3.7396374439612257</v>
      </c>
      <c r="AL89" s="65">
        <f t="shared" si="36"/>
        <v>2.7880000000000003</v>
      </c>
      <c r="AM89" s="65">
        <f t="shared" si="49"/>
        <v>3.2622369192002183</v>
      </c>
      <c r="AN89" s="66">
        <f t="shared" si="37"/>
        <v>2.2303999999999999</v>
      </c>
      <c r="AO89" s="66">
        <f t="shared" si="50"/>
        <v>2.6097895353601746</v>
      </c>
      <c r="AP89" s="67">
        <f t="shared" si="38"/>
        <v>1.36</v>
      </c>
      <c r="AQ89" s="68">
        <f t="shared" si="39"/>
        <v>0.68</v>
      </c>
      <c r="AR89" s="69">
        <f t="shared" si="40"/>
        <v>0.40800000000000003</v>
      </c>
      <c r="AS89" s="70">
        <f t="shared" si="51"/>
        <v>0</v>
      </c>
      <c r="AT89" s="71">
        <f t="shared" si="41"/>
        <v>0.27200000000000002</v>
      </c>
      <c r="AU89" s="72">
        <f t="shared" si="42"/>
        <v>0.13600000000000001</v>
      </c>
      <c r="AV89" s="73">
        <f t="shared" si="43"/>
        <v>0.13600000000000001</v>
      </c>
      <c r="AW89" s="74">
        <f t="shared" si="44"/>
        <v>0.27200000000000002</v>
      </c>
      <c r="AX89" s="75">
        <f t="shared" si="45"/>
        <v>0.40800000000000003</v>
      </c>
      <c r="AY89" s="76"/>
    </row>
    <row r="90" spans="1:51" s="77" customFormat="1" ht="25.15" customHeight="1" x14ac:dyDescent="0.25">
      <c r="A90" s="43" t="s">
        <v>131</v>
      </c>
      <c r="B90" s="44">
        <v>2</v>
      </c>
      <c r="C90" s="44">
        <f>T90</f>
        <v>0</v>
      </c>
      <c r="D90" s="44">
        <v>2.8</v>
      </c>
      <c r="E90" s="44">
        <f>X90</f>
        <v>0</v>
      </c>
      <c r="F90" s="44">
        <f>Z90</f>
        <v>0</v>
      </c>
      <c r="G90" s="44">
        <v>6</v>
      </c>
      <c r="H90" s="45">
        <v>2.65</v>
      </c>
      <c r="I90" s="46">
        <f>SUM(B90:H90)</f>
        <v>13.450000000000001</v>
      </c>
      <c r="J90" s="47">
        <v>82</v>
      </c>
      <c r="K90" s="80"/>
      <c r="L90"/>
      <c r="M90" s="2"/>
      <c r="N90" s="49"/>
      <c r="O90" s="79"/>
      <c r="P90" s="51"/>
      <c r="Q90" s="52">
        <v>66</v>
      </c>
      <c r="R90" s="53">
        <f t="shared" si="52"/>
        <v>0</v>
      </c>
      <c r="S90" s="52">
        <v>0</v>
      </c>
      <c r="T90" s="54">
        <f t="shared" si="53"/>
        <v>0</v>
      </c>
      <c r="U90" s="52">
        <v>0</v>
      </c>
      <c r="V90" s="54">
        <f t="shared" si="54"/>
        <v>0</v>
      </c>
      <c r="W90" s="52">
        <v>0</v>
      </c>
      <c r="X90" s="54">
        <f t="shared" si="55"/>
        <v>0</v>
      </c>
      <c r="Y90" s="52">
        <v>0</v>
      </c>
      <c r="Z90" s="54">
        <f t="shared" si="56"/>
        <v>0</v>
      </c>
      <c r="AA90" s="55">
        <f t="shared" si="46"/>
        <v>0</v>
      </c>
      <c r="AB90" s="52">
        <v>0</v>
      </c>
      <c r="AC90" s="56">
        <f t="shared" si="57"/>
        <v>0</v>
      </c>
      <c r="AD90" s="57">
        <v>0</v>
      </c>
      <c r="AE90" s="58"/>
      <c r="AF90" s="59">
        <f t="shared" si="32"/>
        <v>5.4</v>
      </c>
      <c r="AG90" s="60">
        <f t="shared" si="33"/>
        <v>3.7800000000000002</v>
      </c>
      <c r="AH90" s="61">
        <f t="shared" si="34"/>
        <v>2.97</v>
      </c>
      <c r="AI90" s="62">
        <f t="shared" si="47"/>
        <v>3.4602368403565475</v>
      </c>
      <c r="AJ90" s="63">
        <f t="shared" si="35"/>
        <v>2.5380000000000003</v>
      </c>
      <c r="AK90" s="64">
        <f t="shared" si="48"/>
        <v>2.9569296635774136</v>
      </c>
      <c r="AL90" s="65">
        <f t="shared" si="36"/>
        <v>2.2140000000000004</v>
      </c>
      <c r="AM90" s="65">
        <f t="shared" si="49"/>
        <v>2.5794492809930629</v>
      </c>
      <c r="AN90" s="66">
        <f t="shared" si="37"/>
        <v>1.7712000000000001</v>
      </c>
      <c r="AO90" s="66">
        <f t="shared" si="50"/>
        <v>2.06355942479445</v>
      </c>
      <c r="AP90" s="67">
        <f t="shared" si="38"/>
        <v>1.08</v>
      </c>
      <c r="AQ90" s="68">
        <f t="shared" si="39"/>
        <v>0.54</v>
      </c>
      <c r="AR90" s="69">
        <f t="shared" si="40"/>
        <v>0.32400000000000007</v>
      </c>
      <c r="AS90" s="70">
        <f t="shared" si="51"/>
        <v>0</v>
      </c>
      <c r="AT90" s="71">
        <f t="shared" si="41"/>
        <v>0.21600000000000003</v>
      </c>
      <c r="AU90" s="72">
        <f t="shared" si="42"/>
        <v>0.10800000000000001</v>
      </c>
      <c r="AV90" s="73">
        <f t="shared" si="43"/>
        <v>0.10800000000000001</v>
      </c>
      <c r="AW90" s="74">
        <f t="shared" si="44"/>
        <v>0.21600000000000003</v>
      </c>
      <c r="AX90" s="75">
        <f t="shared" si="45"/>
        <v>0.32400000000000007</v>
      </c>
      <c r="AY90" s="76"/>
    </row>
    <row r="91" spans="1:51" s="77" customFormat="1" ht="25.15" customHeight="1" x14ac:dyDescent="0.25">
      <c r="A91" s="43" t="s">
        <v>132</v>
      </c>
      <c r="B91" s="44">
        <v>5.2</v>
      </c>
      <c r="C91" s="44">
        <f>T91</f>
        <v>0</v>
      </c>
      <c r="D91" s="44">
        <v>1.6</v>
      </c>
      <c r="E91" s="44">
        <f>X91</f>
        <v>0</v>
      </c>
      <c r="F91" s="44">
        <f>Z91</f>
        <v>0</v>
      </c>
      <c r="G91" s="44">
        <v>6</v>
      </c>
      <c r="H91" s="45">
        <v>0</v>
      </c>
      <c r="I91" s="46">
        <f>SUM(B91:H91)</f>
        <v>12.8</v>
      </c>
      <c r="J91" s="47">
        <v>83</v>
      </c>
      <c r="K91" s="80"/>
      <c r="L91"/>
      <c r="M91" s="2"/>
      <c r="N91" s="49"/>
      <c r="O91" s="79"/>
      <c r="P91" s="51"/>
      <c r="Q91" s="52">
        <v>67</v>
      </c>
      <c r="R91" s="53">
        <f t="shared" si="52"/>
        <v>0</v>
      </c>
      <c r="S91" s="52">
        <v>0</v>
      </c>
      <c r="T91" s="54">
        <f t="shared" si="53"/>
        <v>0</v>
      </c>
      <c r="U91" s="52">
        <v>0</v>
      </c>
      <c r="V91" s="54">
        <f t="shared" si="54"/>
        <v>0</v>
      </c>
      <c r="W91" s="52">
        <v>0</v>
      </c>
      <c r="X91" s="54">
        <f t="shared" si="55"/>
        <v>0</v>
      </c>
      <c r="Y91" s="52">
        <v>0</v>
      </c>
      <c r="Z91" s="54">
        <f t="shared" si="56"/>
        <v>0</v>
      </c>
      <c r="AA91" s="55">
        <f t="shared" si="46"/>
        <v>0</v>
      </c>
      <c r="AB91" s="52">
        <v>0</v>
      </c>
      <c r="AC91" s="56">
        <f t="shared" si="57"/>
        <v>0</v>
      </c>
      <c r="AD91" s="57">
        <v>0</v>
      </c>
      <c r="AE91" s="58"/>
      <c r="AF91" s="59">
        <f t="shared" si="32"/>
        <v>6.4</v>
      </c>
      <c r="AG91" s="60">
        <f t="shared" si="33"/>
        <v>4.4800000000000004</v>
      </c>
      <c r="AH91" s="61">
        <f t="shared" si="34"/>
        <v>3.52</v>
      </c>
      <c r="AI91" s="62">
        <f t="shared" si="47"/>
        <v>4.0883055158244259</v>
      </c>
      <c r="AJ91" s="63">
        <f t="shared" si="35"/>
        <v>3.008</v>
      </c>
      <c r="AK91" s="64">
        <f t="shared" si="48"/>
        <v>3.4936428953408729</v>
      </c>
      <c r="AL91" s="65">
        <f t="shared" si="36"/>
        <v>2.6240000000000001</v>
      </c>
      <c r="AM91" s="65">
        <f t="shared" si="49"/>
        <v>3.0476459299782084</v>
      </c>
      <c r="AN91" s="66">
        <f t="shared" si="37"/>
        <v>2.0991999999999997</v>
      </c>
      <c r="AO91" s="66">
        <f t="shared" si="50"/>
        <v>2.4381167439825666</v>
      </c>
      <c r="AP91" s="67">
        <f t="shared" si="38"/>
        <v>1.28</v>
      </c>
      <c r="AQ91" s="68">
        <f t="shared" si="39"/>
        <v>0.64</v>
      </c>
      <c r="AR91" s="69">
        <f t="shared" si="40"/>
        <v>0.38400000000000001</v>
      </c>
      <c r="AS91" s="70">
        <f t="shared" si="51"/>
        <v>0</v>
      </c>
      <c r="AT91" s="71">
        <f t="shared" si="41"/>
        <v>0.25600000000000001</v>
      </c>
      <c r="AU91" s="72">
        <f t="shared" si="42"/>
        <v>0.128</v>
      </c>
      <c r="AV91" s="73">
        <f t="shared" si="43"/>
        <v>0.128</v>
      </c>
      <c r="AW91" s="74">
        <f t="shared" si="44"/>
        <v>0.25600000000000001</v>
      </c>
      <c r="AX91" s="75">
        <f t="shared" si="45"/>
        <v>0.38400000000000001</v>
      </c>
      <c r="AY91" s="76"/>
    </row>
    <row r="92" spans="1:51" s="77" customFormat="1" ht="25.15" customHeight="1" x14ac:dyDescent="0.25">
      <c r="A92" s="43" t="s">
        <v>133</v>
      </c>
      <c r="B92" s="44">
        <f>R92</f>
        <v>0</v>
      </c>
      <c r="C92" s="44">
        <f>T92</f>
        <v>0</v>
      </c>
      <c r="D92" s="44">
        <v>6</v>
      </c>
      <c r="E92" s="44">
        <f>X92</f>
        <v>0</v>
      </c>
      <c r="F92" s="44">
        <f>Z92</f>
        <v>0</v>
      </c>
      <c r="G92" s="44">
        <v>6</v>
      </c>
      <c r="H92" s="45">
        <v>0</v>
      </c>
      <c r="I92" s="46">
        <f>SUM(B92:H92)</f>
        <v>12</v>
      </c>
      <c r="J92" s="47">
        <v>84</v>
      </c>
      <c r="K92" s="80"/>
      <c r="L92"/>
      <c r="M92" s="2"/>
      <c r="N92" s="49"/>
      <c r="O92" s="79"/>
      <c r="P92" s="51"/>
      <c r="Q92" s="52">
        <v>68</v>
      </c>
      <c r="R92" s="53">
        <f t="shared" si="52"/>
        <v>0</v>
      </c>
      <c r="S92" s="52">
        <v>0</v>
      </c>
      <c r="T92" s="54">
        <f t="shared" si="53"/>
        <v>0</v>
      </c>
      <c r="U92" s="52">
        <v>0</v>
      </c>
      <c r="V92" s="54">
        <f t="shared" si="54"/>
        <v>0</v>
      </c>
      <c r="W92" s="52">
        <v>0</v>
      </c>
      <c r="X92" s="54">
        <f t="shared" si="55"/>
        <v>0</v>
      </c>
      <c r="Y92" s="52">
        <v>0</v>
      </c>
      <c r="Z92" s="54">
        <f t="shared" si="56"/>
        <v>0</v>
      </c>
      <c r="AA92" s="55">
        <f t="shared" si="46"/>
        <v>0</v>
      </c>
      <c r="AB92" s="52">
        <v>0</v>
      </c>
      <c r="AC92" s="56">
        <f t="shared" si="57"/>
        <v>0</v>
      </c>
      <c r="AD92" s="57">
        <v>0</v>
      </c>
      <c r="AE92" s="58"/>
      <c r="AF92" s="59">
        <f t="shared" si="32"/>
        <v>6</v>
      </c>
      <c r="AG92" s="60">
        <f t="shared" si="33"/>
        <v>4.2</v>
      </c>
      <c r="AH92" s="61">
        <f t="shared" si="34"/>
        <v>3.3</v>
      </c>
      <c r="AI92" s="62">
        <f t="shared" si="47"/>
        <v>3.8348528035234715</v>
      </c>
      <c r="AJ92" s="63">
        <f t="shared" si="35"/>
        <v>2.82</v>
      </c>
      <c r="AK92" s="64">
        <f t="shared" si="48"/>
        <v>3.2770560321018758</v>
      </c>
      <c r="AL92" s="65">
        <f t="shared" si="36"/>
        <v>2.46</v>
      </c>
      <c r="AM92" s="65">
        <f t="shared" si="49"/>
        <v>2.8587084535356788</v>
      </c>
      <c r="AN92" s="66">
        <f t="shared" si="37"/>
        <v>1.9679999999999997</v>
      </c>
      <c r="AO92" s="66">
        <f t="shared" si="50"/>
        <v>2.2869667628285431</v>
      </c>
      <c r="AP92" s="67">
        <f t="shared" si="38"/>
        <v>1.2</v>
      </c>
      <c r="AQ92" s="68">
        <f t="shared" si="39"/>
        <v>0.6</v>
      </c>
      <c r="AR92" s="69">
        <f t="shared" si="40"/>
        <v>0.36</v>
      </c>
      <c r="AS92" s="70">
        <f t="shared" si="51"/>
        <v>0</v>
      </c>
      <c r="AT92" s="71">
        <f t="shared" si="41"/>
        <v>0.24</v>
      </c>
      <c r="AU92" s="72">
        <f t="shared" si="42"/>
        <v>0.12</v>
      </c>
      <c r="AV92" s="73">
        <f t="shared" si="43"/>
        <v>0.12</v>
      </c>
      <c r="AW92" s="74">
        <f t="shared" si="44"/>
        <v>0.24</v>
      </c>
      <c r="AX92" s="75">
        <f t="shared" si="45"/>
        <v>0.36</v>
      </c>
      <c r="AY92" s="76"/>
    </row>
    <row r="93" spans="1:51" s="77" customFormat="1" ht="25.15" customHeight="1" x14ac:dyDescent="0.25">
      <c r="A93" s="43" t="s">
        <v>134</v>
      </c>
      <c r="B93" s="44">
        <v>0.4</v>
      </c>
      <c r="C93" s="44">
        <f>T93</f>
        <v>0</v>
      </c>
      <c r="D93" s="44">
        <v>4.4000000000000004</v>
      </c>
      <c r="E93" s="44">
        <f>X93</f>
        <v>0</v>
      </c>
      <c r="F93" s="44">
        <f>Z93</f>
        <v>0</v>
      </c>
      <c r="G93" s="44">
        <v>6</v>
      </c>
      <c r="H93" s="45">
        <v>0</v>
      </c>
      <c r="I93" s="46">
        <f>SUM(B93:H93)</f>
        <v>10.8</v>
      </c>
      <c r="J93" s="47">
        <v>85</v>
      </c>
      <c r="K93" s="80"/>
      <c r="L93"/>
      <c r="M93" s="2"/>
      <c r="N93" s="49"/>
      <c r="O93" s="79"/>
      <c r="P93" s="51"/>
      <c r="Q93" s="52">
        <v>69</v>
      </c>
      <c r="R93" s="53">
        <f t="shared" si="52"/>
        <v>0</v>
      </c>
      <c r="S93" s="52">
        <v>0</v>
      </c>
      <c r="T93" s="54">
        <f t="shared" si="53"/>
        <v>0</v>
      </c>
      <c r="U93" s="52">
        <v>0</v>
      </c>
      <c r="V93" s="54">
        <f t="shared" si="54"/>
        <v>0</v>
      </c>
      <c r="W93" s="52">
        <v>0</v>
      </c>
      <c r="X93" s="54">
        <f t="shared" si="55"/>
        <v>0</v>
      </c>
      <c r="Y93" s="52">
        <v>0</v>
      </c>
      <c r="Z93" s="54">
        <f t="shared" si="56"/>
        <v>0</v>
      </c>
      <c r="AA93" s="55">
        <f t="shared" si="46"/>
        <v>0</v>
      </c>
      <c r="AB93" s="52">
        <v>0</v>
      </c>
      <c r="AC93" s="56">
        <f t="shared" si="57"/>
        <v>0</v>
      </c>
      <c r="AD93" s="57">
        <v>0</v>
      </c>
      <c r="AE93" s="58"/>
      <c r="AF93" s="59">
        <f t="shared" si="32"/>
        <v>5.4</v>
      </c>
      <c r="AG93" s="60">
        <f t="shared" si="33"/>
        <v>3.7800000000000002</v>
      </c>
      <c r="AH93" s="61">
        <f t="shared" si="34"/>
        <v>2.97</v>
      </c>
      <c r="AI93" s="62">
        <f t="shared" si="47"/>
        <v>3.4426265195133978</v>
      </c>
      <c r="AJ93" s="63">
        <f t="shared" si="35"/>
        <v>2.5380000000000003</v>
      </c>
      <c r="AK93" s="64">
        <f t="shared" si="48"/>
        <v>2.9418808439478128</v>
      </c>
      <c r="AL93" s="65">
        <f t="shared" si="36"/>
        <v>2.2140000000000004</v>
      </c>
      <c r="AM93" s="65">
        <f t="shared" si="49"/>
        <v>2.5663215872736238</v>
      </c>
      <c r="AN93" s="66">
        <f t="shared" si="37"/>
        <v>1.7712000000000001</v>
      </c>
      <c r="AO93" s="66">
        <f t="shared" si="50"/>
        <v>2.0530572698188991</v>
      </c>
      <c r="AP93" s="67">
        <f t="shared" si="38"/>
        <v>1.08</v>
      </c>
      <c r="AQ93" s="68">
        <f t="shared" si="39"/>
        <v>0.54</v>
      </c>
      <c r="AR93" s="69">
        <f t="shared" si="40"/>
        <v>0.32400000000000007</v>
      </c>
      <c r="AS93" s="70">
        <f t="shared" si="51"/>
        <v>0</v>
      </c>
      <c r="AT93" s="71">
        <f t="shared" si="41"/>
        <v>0.21600000000000003</v>
      </c>
      <c r="AU93" s="72">
        <f t="shared" si="42"/>
        <v>0.10800000000000001</v>
      </c>
      <c r="AV93" s="73">
        <f t="shared" si="43"/>
        <v>0.10800000000000001</v>
      </c>
      <c r="AW93" s="74">
        <f t="shared" si="44"/>
        <v>0.21600000000000003</v>
      </c>
      <c r="AX93" s="75">
        <f t="shared" si="45"/>
        <v>0.32400000000000007</v>
      </c>
      <c r="AY93" s="76"/>
    </row>
    <row r="94" spans="1:51" s="77" customFormat="1" ht="25.15" customHeight="1" x14ac:dyDescent="0.25">
      <c r="A94" s="43" t="s">
        <v>135</v>
      </c>
      <c r="B94" s="44">
        <f>R94</f>
        <v>0</v>
      </c>
      <c r="C94" s="44">
        <f>T94</f>
        <v>0</v>
      </c>
      <c r="D94" s="44">
        <f>V94</f>
        <v>0</v>
      </c>
      <c r="E94" s="44">
        <f>X94</f>
        <v>0</v>
      </c>
      <c r="F94" s="44">
        <f>Z94</f>
        <v>0</v>
      </c>
      <c r="G94" s="44">
        <v>6</v>
      </c>
      <c r="H94" s="45">
        <v>2.1</v>
      </c>
      <c r="I94" s="46">
        <f>SUM(B94:H94)</f>
        <v>8.1</v>
      </c>
      <c r="J94" s="47">
        <v>86</v>
      </c>
      <c r="K94" s="80"/>
      <c r="L94"/>
      <c r="M94" s="2"/>
      <c r="N94" s="49"/>
      <c r="O94" s="79"/>
      <c r="P94" s="51"/>
      <c r="Q94" s="52">
        <v>70</v>
      </c>
      <c r="R94" s="53">
        <f t="shared" si="52"/>
        <v>0</v>
      </c>
      <c r="S94" s="52">
        <v>0</v>
      </c>
      <c r="T94" s="54">
        <f t="shared" si="53"/>
        <v>0</v>
      </c>
      <c r="U94" s="52">
        <v>0</v>
      </c>
      <c r="V94" s="54">
        <f t="shared" si="54"/>
        <v>0</v>
      </c>
      <c r="W94" s="52">
        <v>0</v>
      </c>
      <c r="X94" s="54">
        <f t="shared" si="55"/>
        <v>0</v>
      </c>
      <c r="Y94" s="52">
        <v>0</v>
      </c>
      <c r="Z94" s="54">
        <f t="shared" si="56"/>
        <v>0</v>
      </c>
      <c r="AA94" s="55">
        <f t="shared" si="46"/>
        <v>0</v>
      </c>
      <c r="AB94" s="52">
        <v>0</v>
      </c>
      <c r="AC94" s="56">
        <f t="shared" si="57"/>
        <v>0</v>
      </c>
      <c r="AD94" s="57">
        <v>0</v>
      </c>
      <c r="AE94" s="58"/>
      <c r="AF94" s="59">
        <f t="shared" si="32"/>
        <v>3</v>
      </c>
      <c r="AG94" s="60">
        <f t="shared" si="33"/>
        <v>2.1</v>
      </c>
      <c r="AH94" s="61">
        <f t="shared" si="34"/>
        <v>1.65</v>
      </c>
      <c r="AI94" s="62">
        <f t="shared" si="47"/>
        <v>1.8576142104213929</v>
      </c>
      <c r="AJ94" s="63">
        <f t="shared" si="35"/>
        <v>1.41</v>
      </c>
      <c r="AK94" s="64">
        <f t="shared" si="48"/>
        <v>1.5874157798146447</v>
      </c>
      <c r="AL94" s="65">
        <f t="shared" si="36"/>
        <v>1.23</v>
      </c>
      <c r="AM94" s="65">
        <f t="shared" si="49"/>
        <v>1.3847669568595837</v>
      </c>
      <c r="AN94" s="66">
        <f t="shared" si="37"/>
        <v>0.98399999999999987</v>
      </c>
      <c r="AO94" s="66">
        <f t="shared" si="50"/>
        <v>1.1078135654876669</v>
      </c>
      <c r="AP94" s="67">
        <f t="shared" si="38"/>
        <v>0.6</v>
      </c>
      <c r="AQ94" s="68">
        <f t="shared" si="39"/>
        <v>0.3</v>
      </c>
      <c r="AR94" s="69">
        <f t="shared" si="40"/>
        <v>0.18</v>
      </c>
      <c r="AS94" s="70">
        <f t="shared" si="51"/>
        <v>0</v>
      </c>
      <c r="AT94" s="71">
        <f t="shared" si="41"/>
        <v>0.12</v>
      </c>
      <c r="AU94" s="72">
        <f t="shared" si="42"/>
        <v>0.06</v>
      </c>
      <c r="AV94" s="73">
        <f t="shared" si="43"/>
        <v>0.06</v>
      </c>
      <c r="AW94" s="74">
        <f t="shared" si="44"/>
        <v>0.12</v>
      </c>
      <c r="AX94" s="75">
        <f t="shared" si="45"/>
        <v>0.18</v>
      </c>
      <c r="AY94" s="76"/>
    </row>
    <row r="95" spans="1:51" s="77" customFormat="1" ht="25.15" customHeight="1" x14ac:dyDescent="0.25">
      <c r="A95" s="43" t="s">
        <v>136</v>
      </c>
      <c r="B95" s="44">
        <v>2</v>
      </c>
      <c r="C95" s="44">
        <f>T95</f>
        <v>0</v>
      </c>
      <c r="D95" s="44">
        <f>V95</f>
        <v>0</v>
      </c>
      <c r="E95" s="44">
        <f>X95</f>
        <v>0</v>
      </c>
      <c r="F95" s="44">
        <f>Z95</f>
        <v>0</v>
      </c>
      <c r="G95" s="44">
        <v>6</v>
      </c>
      <c r="H95" s="45">
        <v>0</v>
      </c>
      <c r="I95" s="46">
        <f>SUM(B95:H95)</f>
        <v>8</v>
      </c>
      <c r="J95" s="47">
        <v>87</v>
      </c>
      <c r="K95" s="80"/>
      <c r="L95"/>
      <c r="M95" s="2"/>
      <c r="N95" s="49"/>
      <c r="O95" s="79"/>
      <c r="P95" s="51"/>
      <c r="Q95" s="52">
        <v>71</v>
      </c>
      <c r="R95" s="53">
        <f t="shared" si="52"/>
        <v>0</v>
      </c>
      <c r="S95" s="52">
        <v>0</v>
      </c>
      <c r="T95" s="54">
        <f t="shared" si="53"/>
        <v>0</v>
      </c>
      <c r="U95" s="52">
        <v>0</v>
      </c>
      <c r="V95" s="54">
        <f t="shared" si="54"/>
        <v>0</v>
      </c>
      <c r="W95" s="52">
        <v>0</v>
      </c>
      <c r="X95" s="54">
        <f t="shared" si="55"/>
        <v>0</v>
      </c>
      <c r="Y95" s="52">
        <v>0</v>
      </c>
      <c r="Z95" s="54">
        <f t="shared" si="56"/>
        <v>0</v>
      </c>
      <c r="AA95" s="55">
        <f t="shared" si="46"/>
        <v>0</v>
      </c>
      <c r="AB95" s="52">
        <v>0</v>
      </c>
      <c r="AC95" s="56">
        <f t="shared" si="57"/>
        <v>0</v>
      </c>
      <c r="AD95" s="57">
        <v>0</v>
      </c>
      <c r="AE95" s="58"/>
      <c r="AF95" s="59">
        <f t="shared" si="32"/>
        <v>4</v>
      </c>
      <c r="AG95" s="60">
        <f t="shared" si="33"/>
        <v>2.8000000000000003</v>
      </c>
      <c r="AH95" s="61">
        <f t="shared" si="34"/>
        <v>2.2000000000000002</v>
      </c>
      <c r="AI95" s="62">
        <f t="shared" si="47"/>
        <v>2.5270644412659542</v>
      </c>
      <c r="AJ95" s="63">
        <f t="shared" si="35"/>
        <v>1.8800000000000001</v>
      </c>
      <c r="AK95" s="64">
        <f t="shared" si="48"/>
        <v>2.15949143162727</v>
      </c>
      <c r="AL95" s="65">
        <f t="shared" si="36"/>
        <v>1.6400000000000001</v>
      </c>
      <c r="AM95" s="65">
        <f t="shared" si="49"/>
        <v>1.8838116743982569</v>
      </c>
      <c r="AN95" s="66">
        <f t="shared" si="37"/>
        <v>1.3119999999999998</v>
      </c>
      <c r="AO95" s="66">
        <f t="shared" si="50"/>
        <v>1.5070493395186051</v>
      </c>
      <c r="AP95" s="67">
        <f t="shared" si="38"/>
        <v>0.8</v>
      </c>
      <c r="AQ95" s="68">
        <f t="shared" si="39"/>
        <v>0.4</v>
      </c>
      <c r="AR95" s="69">
        <f t="shared" si="40"/>
        <v>0.24</v>
      </c>
      <c r="AS95" s="70">
        <f t="shared" si="51"/>
        <v>0</v>
      </c>
      <c r="AT95" s="71">
        <f t="shared" si="41"/>
        <v>0.16</v>
      </c>
      <c r="AU95" s="72">
        <f t="shared" si="42"/>
        <v>0.08</v>
      </c>
      <c r="AV95" s="73">
        <f t="shared" si="43"/>
        <v>0.08</v>
      </c>
      <c r="AW95" s="74">
        <f t="shared" si="44"/>
        <v>0.16</v>
      </c>
      <c r="AX95" s="75">
        <f t="shared" si="45"/>
        <v>0.24</v>
      </c>
      <c r="AY95" s="76"/>
    </row>
    <row r="96" spans="1:51" s="77" customFormat="1" ht="25.15" customHeight="1" x14ac:dyDescent="0.25">
      <c r="A96" s="43" t="s">
        <v>137</v>
      </c>
      <c r="B96" s="44">
        <f>R96</f>
        <v>0</v>
      </c>
      <c r="C96" s="44">
        <f>T96</f>
        <v>0</v>
      </c>
      <c r="D96" s="44">
        <f>V96</f>
        <v>0</v>
      </c>
      <c r="E96" s="44">
        <f>X96</f>
        <v>0</v>
      </c>
      <c r="F96" s="44">
        <f>Z96</f>
        <v>0</v>
      </c>
      <c r="G96" s="44">
        <v>6</v>
      </c>
      <c r="H96" s="45">
        <v>1.6</v>
      </c>
      <c r="I96" s="46">
        <f>SUM(B96:H96)</f>
        <v>7.6</v>
      </c>
      <c r="J96" s="47">
        <v>88</v>
      </c>
      <c r="K96" s="80"/>
      <c r="L96"/>
      <c r="M96" s="2"/>
      <c r="N96" s="49"/>
      <c r="O96" s="79"/>
      <c r="P96" s="51"/>
      <c r="Q96" s="52">
        <v>72</v>
      </c>
      <c r="R96" s="53">
        <f t="shared" si="52"/>
        <v>0</v>
      </c>
      <c r="S96" s="52">
        <v>0</v>
      </c>
      <c r="T96" s="54">
        <f t="shared" si="53"/>
        <v>0</v>
      </c>
      <c r="U96" s="52">
        <v>0</v>
      </c>
      <c r="V96" s="54">
        <f t="shared" si="54"/>
        <v>0</v>
      </c>
      <c r="W96" s="52">
        <v>0</v>
      </c>
      <c r="X96" s="54">
        <f t="shared" si="55"/>
        <v>0</v>
      </c>
      <c r="Y96" s="52">
        <v>0</v>
      </c>
      <c r="Z96" s="54">
        <f t="shared" si="56"/>
        <v>0</v>
      </c>
      <c r="AA96" s="55">
        <f t="shared" si="46"/>
        <v>0</v>
      </c>
      <c r="AB96" s="52">
        <v>0</v>
      </c>
      <c r="AC96" s="56">
        <f t="shared" si="57"/>
        <v>0</v>
      </c>
      <c r="AD96" s="57">
        <v>0</v>
      </c>
      <c r="AE96" s="58"/>
      <c r="AF96" s="59">
        <f t="shared" si="32"/>
        <v>3</v>
      </c>
      <c r="AG96" s="60">
        <f t="shared" si="33"/>
        <v>2.1</v>
      </c>
      <c r="AH96" s="61">
        <f t="shared" si="34"/>
        <v>1.65</v>
      </c>
      <c r="AI96" s="62">
        <f t="shared" si="47"/>
        <v>1.8800911682114081</v>
      </c>
      <c r="AJ96" s="63">
        <f t="shared" si="35"/>
        <v>1.41</v>
      </c>
      <c r="AK96" s="64">
        <f t="shared" si="48"/>
        <v>1.6066233619261125</v>
      </c>
      <c r="AL96" s="65">
        <f t="shared" si="36"/>
        <v>1.23</v>
      </c>
      <c r="AM96" s="65">
        <f t="shared" si="49"/>
        <v>1.4015225072121407</v>
      </c>
      <c r="AN96" s="66">
        <f t="shared" si="37"/>
        <v>0.98399999999999987</v>
      </c>
      <c r="AO96" s="66">
        <f t="shared" si="50"/>
        <v>1.1212180057697125</v>
      </c>
      <c r="AP96" s="67">
        <f t="shared" si="38"/>
        <v>0.6</v>
      </c>
      <c r="AQ96" s="68">
        <f t="shared" si="39"/>
        <v>0.3</v>
      </c>
      <c r="AR96" s="69">
        <f t="shared" si="40"/>
        <v>0.18</v>
      </c>
      <c r="AS96" s="70">
        <f t="shared" si="51"/>
        <v>0</v>
      </c>
      <c r="AT96" s="71">
        <f t="shared" si="41"/>
        <v>0.12</v>
      </c>
      <c r="AU96" s="72">
        <f t="shared" si="42"/>
        <v>0.06</v>
      </c>
      <c r="AV96" s="73">
        <f t="shared" si="43"/>
        <v>0.06</v>
      </c>
      <c r="AW96" s="74">
        <f t="shared" si="44"/>
        <v>0.12</v>
      </c>
      <c r="AX96" s="75">
        <f t="shared" si="45"/>
        <v>0.18</v>
      </c>
      <c r="AY96" s="76"/>
    </row>
    <row r="97" spans="1:51" s="77" customFormat="1" ht="25.15" customHeight="1" x14ac:dyDescent="0.25">
      <c r="A97" s="43" t="s">
        <v>138</v>
      </c>
      <c r="B97" s="44">
        <v>1.2</v>
      </c>
      <c r="C97" s="44">
        <f>T97</f>
        <v>0</v>
      </c>
      <c r="D97" s="44">
        <f>V97</f>
        <v>0</v>
      </c>
      <c r="E97" s="44">
        <f>X97</f>
        <v>0</v>
      </c>
      <c r="F97" s="44">
        <f>Z97</f>
        <v>0</v>
      </c>
      <c r="G97" s="44">
        <v>6</v>
      </c>
      <c r="H97" s="45">
        <v>0</v>
      </c>
      <c r="I97" s="46">
        <f>SUM(B97:H97)</f>
        <v>7.2</v>
      </c>
      <c r="J97" s="47">
        <v>89</v>
      </c>
      <c r="K97" s="80"/>
      <c r="L97"/>
      <c r="M97" s="2"/>
      <c r="N97" s="49"/>
      <c r="O97" s="79"/>
      <c r="P97" s="51"/>
      <c r="Q97" s="52">
        <v>73</v>
      </c>
      <c r="R97" s="53">
        <f t="shared" si="52"/>
        <v>0</v>
      </c>
      <c r="S97" s="52">
        <v>0</v>
      </c>
      <c r="T97" s="54">
        <f t="shared" si="53"/>
        <v>0</v>
      </c>
      <c r="U97" s="52">
        <v>0</v>
      </c>
      <c r="V97" s="54">
        <f t="shared" si="54"/>
        <v>0</v>
      </c>
      <c r="W97" s="52">
        <v>0</v>
      </c>
      <c r="X97" s="54">
        <f t="shared" si="55"/>
        <v>0</v>
      </c>
      <c r="Y97" s="52">
        <v>0</v>
      </c>
      <c r="Z97" s="54">
        <f t="shared" si="56"/>
        <v>0</v>
      </c>
      <c r="AA97" s="55">
        <f t="shared" si="46"/>
        <v>0</v>
      </c>
      <c r="AB97" s="52">
        <v>0</v>
      </c>
      <c r="AC97" s="56">
        <f t="shared" si="57"/>
        <v>0</v>
      </c>
      <c r="AD97" s="57">
        <v>0</v>
      </c>
      <c r="AE97" s="58"/>
      <c r="AF97" s="59">
        <f t="shared" si="32"/>
        <v>3.6000000000000005</v>
      </c>
      <c r="AG97" s="60">
        <f t="shared" si="33"/>
        <v>2.5200000000000005</v>
      </c>
      <c r="AH97" s="61">
        <f t="shared" si="34"/>
        <v>1.9800000000000002</v>
      </c>
      <c r="AI97" s="62">
        <f t="shared" si="47"/>
        <v>2.2278691094049647</v>
      </c>
      <c r="AJ97" s="63">
        <f t="shared" si="35"/>
        <v>1.6920000000000002</v>
      </c>
      <c r="AK97" s="64">
        <f t="shared" si="48"/>
        <v>1.9038154207642428</v>
      </c>
      <c r="AL97" s="65">
        <f t="shared" si="36"/>
        <v>1.4760000000000002</v>
      </c>
      <c r="AM97" s="65">
        <f t="shared" si="49"/>
        <v>1.660775154283701</v>
      </c>
      <c r="AN97" s="66">
        <f t="shared" si="37"/>
        <v>1.1808000000000001</v>
      </c>
      <c r="AO97" s="66">
        <f t="shared" si="50"/>
        <v>1.3286201234269608</v>
      </c>
      <c r="AP97" s="67">
        <f t="shared" si="38"/>
        <v>0.72000000000000008</v>
      </c>
      <c r="AQ97" s="68">
        <f t="shared" si="39"/>
        <v>0.36000000000000004</v>
      </c>
      <c r="AR97" s="69">
        <f t="shared" si="40"/>
        <v>0.21600000000000003</v>
      </c>
      <c r="AS97" s="70">
        <f t="shared" si="51"/>
        <v>0</v>
      </c>
      <c r="AT97" s="71">
        <f t="shared" si="41"/>
        <v>0.14400000000000002</v>
      </c>
      <c r="AU97" s="72">
        <f t="shared" si="42"/>
        <v>7.2000000000000008E-2</v>
      </c>
      <c r="AV97" s="73">
        <f t="shared" si="43"/>
        <v>7.2000000000000008E-2</v>
      </c>
      <c r="AW97" s="74">
        <f t="shared" si="44"/>
        <v>0.14400000000000002</v>
      </c>
      <c r="AX97" s="75">
        <f t="shared" si="45"/>
        <v>0.21600000000000003</v>
      </c>
      <c r="AY97" s="76"/>
    </row>
    <row r="98" spans="1:51" s="77" customFormat="1" ht="25.15" customHeight="1" x14ac:dyDescent="0.25">
      <c r="A98" s="43" t="s">
        <v>139</v>
      </c>
      <c r="B98" s="44">
        <v>5.2</v>
      </c>
      <c r="C98" s="44">
        <f>T98</f>
        <v>0</v>
      </c>
      <c r="D98" s="44">
        <v>1.2</v>
      </c>
      <c r="E98" s="44">
        <f>X98</f>
        <v>0</v>
      </c>
      <c r="F98" s="44">
        <f>Z98</f>
        <v>0</v>
      </c>
      <c r="G98" s="44">
        <f>AC98</f>
        <v>0</v>
      </c>
      <c r="H98" s="45">
        <v>0</v>
      </c>
      <c r="I98" s="46">
        <f>SUM(B98:H98)</f>
        <v>6.4</v>
      </c>
      <c r="J98" s="47">
        <v>90</v>
      </c>
      <c r="K98" s="80"/>
      <c r="L98"/>
      <c r="M98" s="2"/>
      <c r="N98" s="49"/>
      <c r="O98" s="79"/>
      <c r="P98" s="51"/>
      <c r="Q98" s="52">
        <v>74</v>
      </c>
      <c r="R98" s="53">
        <f t="shared" si="52"/>
        <v>0</v>
      </c>
      <c r="S98" s="52">
        <v>0</v>
      </c>
      <c r="T98" s="54">
        <f t="shared" si="53"/>
        <v>0</v>
      </c>
      <c r="U98" s="52">
        <v>0</v>
      </c>
      <c r="V98" s="54">
        <f t="shared" si="54"/>
        <v>0</v>
      </c>
      <c r="W98" s="52">
        <v>0</v>
      </c>
      <c r="X98" s="54">
        <f t="shared" si="55"/>
        <v>0</v>
      </c>
      <c r="Y98" s="52">
        <v>0</v>
      </c>
      <c r="Z98" s="54">
        <f t="shared" si="56"/>
        <v>0</v>
      </c>
      <c r="AA98" s="55">
        <f t="shared" si="46"/>
        <v>0</v>
      </c>
      <c r="AB98" s="52">
        <v>0</v>
      </c>
      <c r="AC98" s="56">
        <f t="shared" si="57"/>
        <v>0</v>
      </c>
      <c r="AD98" s="57">
        <v>0</v>
      </c>
      <c r="AE98" s="58"/>
      <c r="AF98" s="59">
        <f t="shared" si="32"/>
        <v>3.2</v>
      </c>
      <c r="AG98" s="60">
        <f t="shared" si="33"/>
        <v>2.2400000000000002</v>
      </c>
      <c r="AH98" s="61">
        <f t="shared" si="34"/>
        <v>1.76</v>
      </c>
      <c r="AI98" s="62">
        <f t="shared" si="47"/>
        <v>1.8788873094669691</v>
      </c>
      <c r="AJ98" s="63">
        <f t="shared" si="35"/>
        <v>1.504</v>
      </c>
      <c r="AK98" s="64">
        <f t="shared" si="48"/>
        <v>1.6055946099081373</v>
      </c>
      <c r="AL98" s="65">
        <f t="shared" si="36"/>
        <v>1.3120000000000001</v>
      </c>
      <c r="AM98" s="65">
        <f t="shared" si="49"/>
        <v>1.4006250852390134</v>
      </c>
      <c r="AN98" s="66">
        <f t="shared" si="37"/>
        <v>1.0495999999999999</v>
      </c>
      <c r="AO98" s="66">
        <f t="shared" si="50"/>
        <v>1.1205000681912105</v>
      </c>
      <c r="AP98" s="67">
        <f t="shared" si="38"/>
        <v>0.64</v>
      </c>
      <c r="AQ98" s="68">
        <f t="shared" si="39"/>
        <v>0.32</v>
      </c>
      <c r="AR98" s="69">
        <f t="shared" si="40"/>
        <v>0.192</v>
      </c>
      <c r="AS98" s="70">
        <f t="shared" si="51"/>
        <v>0</v>
      </c>
      <c r="AT98" s="71">
        <f t="shared" si="41"/>
        <v>0.128</v>
      </c>
      <c r="AU98" s="72">
        <f t="shared" si="42"/>
        <v>6.4000000000000001E-2</v>
      </c>
      <c r="AV98" s="73">
        <f t="shared" si="43"/>
        <v>6.4000000000000001E-2</v>
      </c>
      <c r="AW98" s="74">
        <f t="shared" si="44"/>
        <v>0.128</v>
      </c>
      <c r="AX98" s="75">
        <f t="shared" si="45"/>
        <v>0.192</v>
      </c>
      <c r="AY98" s="76"/>
    </row>
    <row r="99" spans="1:51" s="77" customFormat="1" ht="25.15" customHeight="1" x14ac:dyDescent="0.25">
      <c r="A99" s="43" t="s">
        <v>140</v>
      </c>
      <c r="B99" s="44">
        <f>R99</f>
        <v>0</v>
      </c>
      <c r="C99" s="44">
        <f>T99</f>
        <v>0</v>
      </c>
      <c r="D99" s="44">
        <f>V99</f>
        <v>0</v>
      </c>
      <c r="E99" s="44">
        <f>X99</f>
        <v>0</v>
      </c>
      <c r="F99" s="44">
        <f>Z99</f>
        <v>0</v>
      </c>
      <c r="G99" s="44">
        <v>6</v>
      </c>
      <c r="H99" s="45">
        <v>0</v>
      </c>
      <c r="I99" s="46">
        <f>SUM(B99:H99)</f>
        <v>6</v>
      </c>
      <c r="J99" s="47">
        <v>91</v>
      </c>
      <c r="K99" s="80"/>
      <c r="L99"/>
      <c r="M99" s="2"/>
      <c r="N99" s="49"/>
      <c r="O99" s="79"/>
      <c r="P99" s="51"/>
      <c r="Q99" s="52">
        <v>75</v>
      </c>
      <c r="R99" s="53">
        <f t="shared" si="52"/>
        <v>0</v>
      </c>
      <c r="S99" s="52">
        <v>0</v>
      </c>
      <c r="T99" s="54">
        <f t="shared" si="53"/>
        <v>0</v>
      </c>
      <c r="U99" s="52">
        <v>0</v>
      </c>
      <c r="V99" s="54">
        <f t="shared" si="54"/>
        <v>0</v>
      </c>
      <c r="W99" s="52">
        <v>0</v>
      </c>
      <c r="X99" s="54">
        <f t="shared" si="55"/>
        <v>0</v>
      </c>
      <c r="Y99" s="52">
        <v>0</v>
      </c>
      <c r="Z99" s="54">
        <f t="shared" si="56"/>
        <v>0</v>
      </c>
      <c r="AA99" s="55">
        <f t="shared" si="46"/>
        <v>0</v>
      </c>
      <c r="AB99" s="52">
        <v>0</v>
      </c>
      <c r="AC99" s="56">
        <f t="shared" si="57"/>
        <v>0</v>
      </c>
      <c r="AD99" s="57">
        <v>0</v>
      </c>
      <c r="AE99" s="58"/>
      <c r="AF99" s="59">
        <f t="shared" si="32"/>
        <v>3</v>
      </c>
      <c r="AG99" s="60">
        <f t="shared" si="33"/>
        <v>2.1</v>
      </c>
      <c r="AH99" s="61">
        <f t="shared" si="34"/>
        <v>1.65</v>
      </c>
      <c r="AI99" s="62">
        <f t="shared" si="47"/>
        <v>1.8016238664759572</v>
      </c>
      <c r="AJ99" s="63">
        <f t="shared" si="35"/>
        <v>1.41</v>
      </c>
      <c r="AK99" s="64">
        <f t="shared" si="48"/>
        <v>1.5395694858976361</v>
      </c>
      <c r="AL99" s="65">
        <f t="shared" si="36"/>
        <v>1.23</v>
      </c>
      <c r="AM99" s="65">
        <f t="shared" si="49"/>
        <v>1.3430287004638954</v>
      </c>
      <c r="AN99" s="66">
        <f t="shared" si="37"/>
        <v>0.98399999999999987</v>
      </c>
      <c r="AO99" s="66">
        <f t="shared" si="50"/>
        <v>1.0744229603711162</v>
      </c>
      <c r="AP99" s="67">
        <f t="shared" si="38"/>
        <v>0.6</v>
      </c>
      <c r="AQ99" s="68">
        <f t="shared" si="39"/>
        <v>0.3</v>
      </c>
      <c r="AR99" s="69">
        <f t="shared" si="40"/>
        <v>0.18</v>
      </c>
      <c r="AS99" s="70">
        <f t="shared" si="51"/>
        <v>0</v>
      </c>
      <c r="AT99" s="71">
        <f t="shared" si="41"/>
        <v>0.12</v>
      </c>
      <c r="AU99" s="72">
        <f t="shared" si="42"/>
        <v>0.06</v>
      </c>
      <c r="AV99" s="73">
        <f t="shared" si="43"/>
        <v>0.06</v>
      </c>
      <c r="AW99" s="74">
        <f t="shared" si="44"/>
        <v>0.12</v>
      </c>
      <c r="AX99" s="75">
        <f t="shared" si="45"/>
        <v>0.18</v>
      </c>
      <c r="AY99" s="76"/>
    </row>
    <row r="100" spans="1:51" s="77" customFormat="1" ht="25.15" customHeight="1" x14ac:dyDescent="0.25">
      <c r="A100" s="43" t="s">
        <v>141</v>
      </c>
      <c r="B100" s="44">
        <f>R100</f>
        <v>0</v>
      </c>
      <c r="C100" s="44">
        <f>T100</f>
        <v>0</v>
      </c>
      <c r="D100" s="44">
        <f>V100</f>
        <v>0</v>
      </c>
      <c r="E100" s="44">
        <f>X100</f>
        <v>0</v>
      </c>
      <c r="F100" s="44">
        <f>Z100</f>
        <v>0</v>
      </c>
      <c r="G100" s="44">
        <v>6</v>
      </c>
      <c r="H100" s="45">
        <v>0</v>
      </c>
      <c r="I100" s="46">
        <f>SUM(B100:H100)</f>
        <v>6</v>
      </c>
      <c r="J100" s="47">
        <v>92</v>
      </c>
      <c r="K100" s="80"/>
      <c r="L100"/>
      <c r="M100" s="2"/>
      <c r="N100" s="49"/>
      <c r="O100" s="79"/>
      <c r="P100" s="51"/>
      <c r="Q100" s="52">
        <v>76</v>
      </c>
      <c r="R100" s="53">
        <f t="shared" si="52"/>
        <v>0</v>
      </c>
      <c r="S100" s="52">
        <v>0</v>
      </c>
      <c r="T100" s="54">
        <f t="shared" si="53"/>
        <v>0</v>
      </c>
      <c r="U100" s="52">
        <v>0</v>
      </c>
      <c r="V100" s="54">
        <f t="shared" si="54"/>
        <v>0</v>
      </c>
      <c r="W100" s="52">
        <v>0</v>
      </c>
      <c r="X100" s="54">
        <f t="shared" si="55"/>
        <v>0</v>
      </c>
      <c r="Y100" s="52">
        <v>0</v>
      </c>
      <c r="Z100" s="54">
        <f t="shared" si="56"/>
        <v>0</v>
      </c>
      <c r="AA100" s="55">
        <f t="shared" si="46"/>
        <v>0</v>
      </c>
      <c r="AB100" s="52">
        <v>0</v>
      </c>
      <c r="AC100" s="56">
        <f t="shared" si="57"/>
        <v>0</v>
      </c>
      <c r="AD100" s="57">
        <v>0</v>
      </c>
      <c r="AE100" s="58"/>
      <c r="AF100" s="59">
        <f t="shared" si="32"/>
        <v>3</v>
      </c>
      <c r="AG100" s="60">
        <f t="shared" si="33"/>
        <v>2.1</v>
      </c>
      <c r="AH100" s="61">
        <f t="shared" si="34"/>
        <v>1.65</v>
      </c>
      <c r="AI100" s="62">
        <f t="shared" si="47"/>
        <v>1.7628054700926843</v>
      </c>
      <c r="AJ100" s="63">
        <f t="shared" si="35"/>
        <v>1.41</v>
      </c>
      <c r="AK100" s="64">
        <f t="shared" si="48"/>
        <v>1.5063974017155666</v>
      </c>
      <c r="AL100" s="65">
        <f t="shared" si="36"/>
        <v>1.23</v>
      </c>
      <c r="AM100" s="65">
        <f t="shared" si="49"/>
        <v>1.3140913504327285</v>
      </c>
      <c r="AN100" s="66">
        <f t="shared" si="37"/>
        <v>0.98399999999999987</v>
      </c>
      <c r="AO100" s="66">
        <f t="shared" si="50"/>
        <v>1.0512730803461827</v>
      </c>
      <c r="AP100" s="67">
        <f t="shared" si="38"/>
        <v>0.6</v>
      </c>
      <c r="AQ100" s="68">
        <f t="shared" si="39"/>
        <v>0.3</v>
      </c>
      <c r="AR100" s="69">
        <f t="shared" si="40"/>
        <v>0.18</v>
      </c>
      <c r="AS100" s="70">
        <f t="shared" si="51"/>
        <v>0</v>
      </c>
      <c r="AT100" s="71">
        <f t="shared" si="41"/>
        <v>0.12</v>
      </c>
      <c r="AU100" s="72">
        <f t="shared" si="42"/>
        <v>0.06</v>
      </c>
      <c r="AV100" s="73">
        <f t="shared" si="43"/>
        <v>0.06</v>
      </c>
      <c r="AW100" s="74">
        <f t="shared" si="44"/>
        <v>0.12</v>
      </c>
      <c r="AX100" s="75">
        <f t="shared" si="45"/>
        <v>0.18</v>
      </c>
      <c r="AY100" s="76"/>
    </row>
    <row r="101" spans="1:51" s="77" customFormat="1" ht="25.15" customHeight="1" x14ac:dyDescent="0.25">
      <c r="A101" s="43" t="s">
        <v>142</v>
      </c>
      <c r="B101" s="44">
        <f>R101</f>
        <v>0</v>
      </c>
      <c r="C101" s="44">
        <f>T101</f>
        <v>0</v>
      </c>
      <c r="D101" s="44">
        <f>V101</f>
        <v>0</v>
      </c>
      <c r="E101" s="44">
        <f>X101</f>
        <v>0</v>
      </c>
      <c r="F101" s="44">
        <f>Z101</f>
        <v>0</v>
      </c>
      <c r="G101" s="44">
        <v>6</v>
      </c>
      <c r="H101" s="45">
        <v>0</v>
      </c>
      <c r="I101" s="46">
        <f>SUM(B101:H101)</f>
        <v>6</v>
      </c>
      <c r="J101" s="47">
        <v>93</v>
      </c>
      <c r="K101" s="80"/>
      <c r="L101"/>
      <c r="M101" s="2"/>
      <c r="N101" s="49"/>
      <c r="O101" s="79"/>
      <c r="P101" s="51"/>
      <c r="Q101" s="52">
        <v>77</v>
      </c>
      <c r="R101" s="53">
        <f t="shared" si="52"/>
        <v>0</v>
      </c>
      <c r="S101" s="52">
        <v>0</v>
      </c>
      <c r="T101" s="54">
        <f t="shared" si="53"/>
        <v>0</v>
      </c>
      <c r="U101" s="52">
        <v>0</v>
      </c>
      <c r="V101" s="54">
        <f t="shared" si="54"/>
        <v>0</v>
      </c>
      <c r="W101" s="52">
        <v>0</v>
      </c>
      <c r="X101" s="54">
        <f t="shared" si="55"/>
        <v>0</v>
      </c>
      <c r="Y101" s="52">
        <v>0</v>
      </c>
      <c r="Z101" s="54">
        <f t="shared" si="56"/>
        <v>0</v>
      </c>
      <c r="AA101" s="55">
        <f t="shared" si="46"/>
        <v>0</v>
      </c>
      <c r="AB101" s="52">
        <v>0</v>
      </c>
      <c r="AC101" s="56">
        <f t="shared" si="57"/>
        <v>0</v>
      </c>
      <c r="AD101" s="57">
        <v>0</v>
      </c>
      <c r="AE101" s="58"/>
      <c r="AF101" s="59">
        <f t="shared" si="32"/>
        <v>3</v>
      </c>
      <c r="AG101" s="60">
        <f t="shared" si="33"/>
        <v>2.1</v>
      </c>
      <c r="AH101" s="61">
        <f t="shared" si="34"/>
        <v>1.65</v>
      </c>
      <c r="AI101" s="62">
        <f t="shared" si="47"/>
        <v>1.7836721465642977</v>
      </c>
      <c r="AJ101" s="63">
        <f t="shared" si="35"/>
        <v>1.41</v>
      </c>
      <c r="AK101" s="64">
        <f t="shared" si="48"/>
        <v>1.5242289252458545</v>
      </c>
      <c r="AL101" s="65">
        <f t="shared" si="36"/>
        <v>1.23</v>
      </c>
      <c r="AM101" s="65">
        <f t="shared" si="49"/>
        <v>1.329646509257022</v>
      </c>
      <c r="AN101" s="66">
        <f t="shared" si="37"/>
        <v>0.98399999999999987</v>
      </c>
      <c r="AO101" s="66">
        <f t="shared" si="50"/>
        <v>1.0637172074056176</v>
      </c>
      <c r="AP101" s="67">
        <f t="shared" si="38"/>
        <v>0.6</v>
      </c>
      <c r="AQ101" s="68">
        <f t="shared" si="39"/>
        <v>0.3</v>
      </c>
      <c r="AR101" s="69">
        <f t="shared" si="40"/>
        <v>0.18</v>
      </c>
      <c r="AS101" s="70">
        <f t="shared" si="51"/>
        <v>0</v>
      </c>
      <c r="AT101" s="71">
        <f t="shared" si="41"/>
        <v>0.12</v>
      </c>
      <c r="AU101" s="72">
        <f t="shared" si="42"/>
        <v>0.06</v>
      </c>
      <c r="AV101" s="73">
        <f t="shared" si="43"/>
        <v>0.06</v>
      </c>
      <c r="AW101" s="74">
        <f t="shared" si="44"/>
        <v>0.12</v>
      </c>
      <c r="AX101" s="75">
        <f t="shared" si="45"/>
        <v>0.18</v>
      </c>
      <c r="AY101" s="76"/>
    </row>
    <row r="102" spans="1:51" s="77" customFormat="1" ht="25.15" customHeight="1" x14ac:dyDescent="0.25">
      <c r="A102" s="43" t="s">
        <v>143</v>
      </c>
      <c r="B102" s="44">
        <f>R102</f>
        <v>0</v>
      </c>
      <c r="C102" s="44">
        <f>T102</f>
        <v>0</v>
      </c>
      <c r="D102" s="44">
        <f>V102</f>
        <v>0</v>
      </c>
      <c r="E102" s="44">
        <f>X102</f>
        <v>0</v>
      </c>
      <c r="F102" s="44">
        <f>Z102</f>
        <v>0</v>
      </c>
      <c r="G102" s="44">
        <v>6</v>
      </c>
      <c r="H102" s="45">
        <v>0</v>
      </c>
      <c r="I102" s="46">
        <f>SUM(B102:H102)</f>
        <v>6</v>
      </c>
      <c r="J102" s="47">
        <v>94</v>
      </c>
      <c r="K102" s="80"/>
      <c r="L102"/>
      <c r="M102" s="2"/>
      <c r="N102" s="49"/>
      <c r="O102" s="79"/>
      <c r="P102" s="51"/>
      <c r="Q102" s="52">
        <v>78</v>
      </c>
      <c r="R102" s="53">
        <f t="shared" si="52"/>
        <v>0</v>
      </c>
      <c r="S102" s="52">
        <v>0</v>
      </c>
      <c r="T102" s="54">
        <f t="shared" si="53"/>
        <v>0</v>
      </c>
      <c r="U102" s="52">
        <v>0</v>
      </c>
      <c r="V102" s="54">
        <f t="shared" si="54"/>
        <v>0</v>
      </c>
      <c r="W102" s="52">
        <v>0</v>
      </c>
      <c r="X102" s="54">
        <f t="shared" si="55"/>
        <v>0</v>
      </c>
      <c r="Y102" s="52">
        <v>0</v>
      </c>
      <c r="Z102" s="54">
        <f t="shared" si="56"/>
        <v>0</v>
      </c>
      <c r="AA102" s="55">
        <f t="shared" si="46"/>
        <v>0</v>
      </c>
      <c r="AB102" s="52">
        <v>0</v>
      </c>
      <c r="AC102" s="56">
        <f t="shared" si="57"/>
        <v>0</v>
      </c>
      <c r="AD102" s="57">
        <v>0</v>
      </c>
      <c r="AE102" s="58"/>
      <c r="AF102" s="59">
        <f t="shared" si="32"/>
        <v>3</v>
      </c>
      <c r="AG102" s="60">
        <f t="shared" si="33"/>
        <v>2.1</v>
      </c>
      <c r="AH102" s="61">
        <f t="shared" si="34"/>
        <v>1.65</v>
      </c>
      <c r="AI102" s="62">
        <f t="shared" si="47"/>
        <v>1.7627332385680181</v>
      </c>
      <c r="AJ102" s="63">
        <f t="shared" si="35"/>
        <v>1.41</v>
      </c>
      <c r="AK102" s="64">
        <f t="shared" si="48"/>
        <v>1.5063356765944882</v>
      </c>
      <c r="AL102" s="65">
        <f t="shared" si="36"/>
        <v>1.23</v>
      </c>
      <c r="AM102" s="65">
        <f t="shared" si="49"/>
        <v>1.3140375051143407</v>
      </c>
      <c r="AN102" s="66">
        <f t="shared" si="37"/>
        <v>0.98399999999999987</v>
      </c>
      <c r="AO102" s="66">
        <f t="shared" si="50"/>
        <v>1.0512300040914726</v>
      </c>
      <c r="AP102" s="67">
        <f t="shared" si="38"/>
        <v>0.6</v>
      </c>
      <c r="AQ102" s="68">
        <f t="shared" si="39"/>
        <v>0.3</v>
      </c>
      <c r="AR102" s="69">
        <f t="shared" si="40"/>
        <v>0.18</v>
      </c>
      <c r="AS102" s="70">
        <f t="shared" si="51"/>
        <v>0</v>
      </c>
      <c r="AT102" s="71">
        <f t="shared" si="41"/>
        <v>0.12</v>
      </c>
      <c r="AU102" s="72">
        <f t="shared" si="42"/>
        <v>0.06</v>
      </c>
      <c r="AV102" s="73">
        <f t="shared" si="43"/>
        <v>0.06</v>
      </c>
      <c r="AW102" s="74">
        <f t="shared" si="44"/>
        <v>0.12</v>
      </c>
      <c r="AX102" s="75">
        <f t="shared" si="45"/>
        <v>0.18</v>
      </c>
      <c r="AY102" s="76"/>
    </row>
    <row r="103" spans="1:51" s="77" customFormat="1" ht="25.15" customHeight="1" x14ac:dyDescent="0.25">
      <c r="A103" s="43" t="s">
        <v>144</v>
      </c>
      <c r="B103" s="44">
        <f>R103</f>
        <v>0</v>
      </c>
      <c r="C103" s="44">
        <f>T103</f>
        <v>0</v>
      </c>
      <c r="D103" s="44">
        <f>V103</f>
        <v>0</v>
      </c>
      <c r="E103" s="44">
        <f>X103</f>
        <v>0</v>
      </c>
      <c r="F103" s="44">
        <f>Z103</f>
        <v>0</v>
      </c>
      <c r="G103" s="44">
        <f>AC103</f>
        <v>0</v>
      </c>
      <c r="H103" s="45">
        <v>0</v>
      </c>
      <c r="I103" s="46">
        <f>SUM(B103:H103)</f>
        <v>0</v>
      </c>
      <c r="J103" s="47">
        <v>95</v>
      </c>
      <c r="K103" s="80"/>
      <c r="L103"/>
      <c r="M103" s="2"/>
      <c r="N103" s="49"/>
      <c r="O103" s="79"/>
      <c r="P103" s="51"/>
      <c r="Q103" s="52">
        <v>79</v>
      </c>
      <c r="R103" s="53">
        <f t="shared" si="52"/>
        <v>0</v>
      </c>
      <c r="S103" s="52">
        <v>0</v>
      </c>
      <c r="T103" s="54">
        <f t="shared" si="53"/>
        <v>0</v>
      </c>
      <c r="U103" s="52">
        <v>0</v>
      </c>
      <c r="V103" s="54">
        <f t="shared" si="54"/>
        <v>0</v>
      </c>
      <c r="W103" s="52">
        <v>0</v>
      </c>
      <c r="X103" s="54">
        <f t="shared" si="55"/>
        <v>0</v>
      </c>
      <c r="Y103" s="52">
        <v>0</v>
      </c>
      <c r="Z103" s="54">
        <f t="shared" si="56"/>
        <v>0</v>
      </c>
      <c r="AA103" s="55">
        <f t="shared" si="46"/>
        <v>0</v>
      </c>
      <c r="AB103" s="52">
        <v>0</v>
      </c>
      <c r="AC103" s="56">
        <f t="shared" si="57"/>
        <v>0</v>
      </c>
      <c r="AD103" s="57">
        <v>0</v>
      </c>
      <c r="AE103" s="58"/>
      <c r="AF103" s="59">
        <f t="shared" si="32"/>
        <v>0</v>
      </c>
      <c r="AG103" s="60">
        <f t="shared" si="33"/>
        <v>0</v>
      </c>
      <c r="AH103" s="61">
        <f t="shared" si="34"/>
        <v>0</v>
      </c>
      <c r="AI103" s="62">
        <f t="shared" si="47"/>
        <v>0</v>
      </c>
      <c r="AJ103" s="63">
        <f t="shared" si="35"/>
        <v>0</v>
      </c>
      <c r="AK103" s="64">
        <f t="shared" si="48"/>
        <v>0</v>
      </c>
      <c r="AL103" s="65">
        <f t="shared" si="36"/>
        <v>0</v>
      </c>
      <c r="AM103" s="65">
        <f t="shared" si="49"/>
        <v>0</v>
      </c>
      <c r="AN103" s="66">
        <f t="shared" si="37"/>
        <v>0</v>
      </c>
      <c r="AO103" s="66">
        <f t="shared" si="50"/>
        <v>0</v>
      </c>
      <c r="AP103" s="67">
        <f t="shared" si="38"/>
        <v>0</v>
      </c>
      <c r="AQ103" s="68">
        <f t="shared" si="39"/>
        <v>0</v>
      </c>
      <c r="AR103" s="69">
        <f t="shared" si="40"/>
        <v>0</v>
      </c>
      <c r="AS103" s="70">
        <f t="shared" si="51"/>
        <v>0</v>
      </c>
      <c r="AT103" s="71">
        <f t="shared" si="41"/>
        <v>0</v>
      </c>
      <c r="AU103" s="72">
        <f t="shared" si="42"/>
        <v>0</v>
      </c>
      <c r="AV103" s="73">
        <f t="shared" si="43"/>
        <v>0</v>
      </c>
      <c r="AW103" s="74">
        <f t="shared" si="44"/>
        <v>0</v>
      </c>
      <c r="AX103" s="75">
        <f t="shared" si="45"/>
        <v>0</v>
      </c>
      <c r="AY103" s="76"/>
    </row>
    <row r="104" spans="1:51" s="77" customFormat="1" ht="82.5" customHeight="1" x14ac:dyDescent="0.25">
      <c r="A104" s="102" t="s">
        <v>145</v>
      </c>
      <c r="B104" s="102"/>
      <c r="C104" s="102"/>
      <c r="D104" s="102"/>
      <c r="E104" s="102"/>
      <c r="F104" s="102"/>
      <c r="G104" s="102"/>
      <c r="H104" s="102"/>
      <c r="I104" s="102"/>
      <c r="J104" s="102"/>
      <c r="K104" s="83"/>
      <c r="L104"/>
      <c r="M104" s="2"/>
      <c r="N104" s="84"/>
      <c r="O104" s="84"/>
      <c r="P104" s="84"/>
      <c r="Q104" s="85"/>
      <c r="R104" s="84"/>
      <c r="S104" s="84"/>
      <c r="T104" s="84"/>
      <c r="U104" s="84"/>
      <c r="V104" s="84"/>
      <c r="W104" s="84"/>
      <c r="X104" s="84"/>
      <c r="Y104" s="84"/>
      <c r="Z104" s="84"/>
      <c r="AA104" s="86"/>
      <c r="AB104" s="84"/>
      <c r="AC104" s="84"/>
      <c r="AD104" s="87"/>
      <c r="AE104" s="87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</row>
    <row r="105" spans="1:51" s="89" customFormat="1" ht="20.100000000000001" customHeight="1" x14ac:dyDescent="0.25">
      <c r="A105" s="89" t="s">
        <v>146</v>
      </c>
      <c r="I105" s="90"/>
      <c r="J105" s="90"/>
      <c r="K105" s="90"/>
      <c r="L105"/>
      <c r="M105" s="91"/>
      <c r="N105" s="92"/>
      <c r="O105" s="92"/>
      <c r="P105" s="92"/>
      <c r="Q105" s="93"/>
      <c r="R105" s="92"/>
      <c r="S105" s="92"/>
      <c r="T105" s="92"/>
      <c r="U105" s="92"/>
      <c r="V105" s="92"/>
      <c r="W105" s="92"/>
      <c r="X105" s="92"/>
      <c r="Y105" s="92"/>
      <c r="Z105" s="92"/>
      <c r="AA105" s="94"/>
      <c r="AB105" s="92"/>
      <c r="AC105" s="92"/>
      <c r="AD105" s="95"/>
      <c r="AE105" s="95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  <c r="AU105" s="96"/>
      <c r="AV105" s="96"/>
      <c r="AW105" s="96"/>
      <c r="AX105" s="96"/>
    </row>
  </sheetData>
  <sortState ref="A9:I103">
    <sortCondition descending="1" ref="I9:I103"/>
  </sortState>
  <mergeCells count="28">
    <mergeCell ref="AU1:AU4"/>
    <mergeCell ref="A1:J1"/>
    <mergeCell ref="AF1:AF4"/>
    <mergeCell ref="AG1:AG4"/>
    <mergeCell ref="AH1:AI1"/>
    <mergeCell ref="AJ1:AK1"/>
    <mergeCell ref="AL1:AM1"/>
    <mergeCell ref="A104:J104"/>
    <mergeCell ref="AV1:AX2"/>
    <mergeCell ref="AV3:AV4"/>
    <mergeCell ref="AW3:AW4"/>
    <mergeCell ref="AX3:AX4"/>
    <mergeCell ref="A5:A8"/>
    <mergeCell ref="B5:F5"/>
    <mergeCell ref="I5:I8"/>
    <mergeCell ref="J5:J8"/>
    <mergeCell ref="AA5:AA8"/>
    <mergeCell ref="B6:F6"/>
    <mergeCell ref="AN1:AO1"/>
    <mergeCell ref="AP1:AP4"/>
    <mergeCell ref="AQ1:AQ4"/>
    <mergeCell ref="AR1:AR4"/>
    <mergeCell ref="AT1:AT4"/>
    <mergeCell ref="G6:G8"/>
    <mergeCell ref="H6:H8"/>
    <mergeCell ref="B7:E7"/>
    <mergeCell ref="F7:F8"/>
    <mergeCell ref="M9:M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GLAVNI</dc:creator>
  <cp:lastModifiedBy>GLAVNI</cp:lastModifiedBy>
  <cp:lastPrinted>2022-08-25T09:37:20Z</cp:lastPrinted>
  <dcterms:created xsi:type="dcterms:W3CDTF">2022-06-27T11:46:38Z</dcterms:created>
  <dcterms:modified xsi:type="dcterms:W3CDTF">2022-08-25T09:38:02Z</dcterms:modified>
</cp:coreProperties>
</file>