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LAVNI.PC-GLAVNI\Desktop\"/>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6" i="1" l="1"/>
  <c r="AF76" i="1"/>
  <c r="AD76" i="1"/>
  <c r="AB76" i="1"/>
  <c r="Z76" i="1"/>
  <c r="AG76" i="1" s="1"/>
  <c r="L76" i="1"/>
  <c r="K76" i="1"/>
  <c r="J76" i="1"/>
  <c r="I76" i="1"/>
  <c r="C76" i="1"/>
  <c r="B76" i="1"/>
  <c r="AI75" i="1"/>
  <c r="AF75" i="1"/>
  <c r="AD75" i="1"/>
  <c r="AB75" i="1"/>
  <c r="Z75" i="1"/>
  <c r="AG75" i="1" s="1"/>
  <c r="L75" i="1"/>
  <c r="K75" i="1"/>
  <c r="J75" i="1"/>
  <c r="I75" i="1"/>
  <c r="C75" i="1"/>
  <c r="B75" i="1"/>
  <c r="M75" i="1" s="1"/>
  <c r="AI74" i="1"/>
  <c r="AF74" i="1"/>
  <c r="AD74" i="1"/>
  <c r="AB74" i="1"/>
  <c r="Z74" i="1"/>
  <c r="AG74" i="1" s="1"/>
  <c r="K74" i="1"/>
  <c r="J74" i="1"/>
  <c r="I74" i="1"/>
  <c r="C74" i="1"/>
  <c r="B74" i="1"/>
  <c r="M74" i="1" s="1"/>
  <c r="AI73" i="1"/>
  <c r="AF73" i="1"/>
  <c r="AD73" i="1"/>
  <c r="AB73" i="1"/>
  <c r="Z73" i="1"/>
  <c r="AG73" i="1" s="1"/>
  <c r="K73" i="1"/>
  <c r="J73" i="1"/>
  <c r="I73" i="1"/>
  <c r="B73" i="1"/>
  <c r="AI72" i="1"/>
  <c r="AF72" i="1"/>
  <c r="AD72" i="1"/>
  <c r="AB72" i="1"/>
  <c r="Z72" i="1"/>
  <c r="AG72" i="1" s="1"/>
  <c r="K72" i="1"/>
  <c r="J72" i="1"/>
  <c r="I72" i="1"/>
  <c r="C72" i="1"/>
  <c r="B72" i="1"/>
  <c r="AI71" i="1"/>
  <c r="AF71" i="1"/>
  <c r="AD71" i="1"/>
  <c r="AB71" i="1"/>
  <c r="Z71" i="1"/>
  <c r="AG71" i="1" s="1"/>
  <c r="K71" i="1"/>
  <c r="J71" i="1"/>
  <c r="I71" i="1"/>
  <c r="C71" i="1"/>
  <c r="B71" i="1"/>
  <c r="AI70" i="1"/>
  <c r="AF70" i="1"/>
  <c r="AD70" i="1"/>
  <c r="AB70" i="1"/>
  <c r="Z70" i="1"/>
  <c r="AG70" i="1" s="1"/>
  <c r="L70" i="1"/>
  <c r="K70" i="1"/>
  <c r="J70" i="1"/>
  <c r="I70" i="1"/>
  <c r="C70" i="1"/>
  <c r="AI69" i="1"/>
  <c r="AF69" i="1"/>
  <c r="AD69" i="1"/>
  <c r="AB69" i="1"/>
  <c r="Z69" i="1"/>
  <c r="AG69" i="1" s="1"/>
  <c r="L69" i="1"/>
  <c r="K69" i="1"/>
  <c r="J69" i="1"/>
  <c r="I69" i="1"/>
  <c r="C69" i="1"/>
  <c r="AI68" i="1"/>
  <c r="AF68" i="1"/>
  <c r="AD68" i="1"/>
  <c r="AB68" i="1"/>
  <c r="Z68" i="1"/>
  <c r="AG68" i="1" s="1"/>
  <c r="L68" i="1"/>
  <c r="K68" i="1"/>
  <c r="J68" i="1"/>
  <c r="I68" i="1"/>
  <c r="C68" i="1"/>
  <c r="B68" i="1"/>
  <c r="AI67" i="1"/>
  <c r="AF67" i="1"/>
  <c r="AD67" i="1"/>
  <c r="AB67" i="1"/>
  <c r="Z67" i="1"/>
  <c r="AG67" i="1" s="1"/>
  <c r="L67" i="1"/>
  <c r="K67" i="1"/>
  <c r="J67" i="1"/>
  <c r="I67" i="1"/>
  <c r="C67" i="1"/>
  <c r="AI66" i="1"/>
  <c r="AF66" i="1"/>
  <c r="AD66" i="1"/>
  <c r="AB66" i="1"/>
  <c r="Z66" i="1"/>
  <c r="AG66" i="1" s="1"/>
  <c r="L66" i="1"/>
  <c r="K66" i="1"/>
  <c r="J66" i="1"/>
  <c r="I66" i="1"/>
  <c r="C66" i="1"/>
  <c r="B66" i="1"/>
  <c r="AI65" i="1"/>
  <c r="AF65" i="1"/>
  <c r="AD65" i="1"/>
  <c r="AB65" i="1"/>
  <c r="Z65" i="1"/>
  <c r="K65" i="1"/>
  <c r="J65" i="1"/>
  <c r="I65" i="1"/>
  <c r="C65" i="1"/>
  <c r="AI64" i="1"/>
  <c r="AF64" i="1"/>
  <c r="AD64" i="1"/>
  <c r="AB64" i="1"/>
  <c r="Z64" i="1"/>
  <c r="AG64" i="1" s="1"/>
  <c r="L64" i="1"/>
  <c r="K64" i="1"/>
  <c r="J64" i="1"/>
  <c r="I64" i="1"/>
  <c r="C64" i="1"/>
  <c r="M64" i="1" s="1"/>
  <c r="AZ64" i="1" s="1"/>
  <c r="AI63" i="1"/>
  <c r="AF63" i="1"/>
  <c r="AD63" i="1"/>
  <c r="AB63" i="1"/>
  <c r="Z63" i="1"/>
  <c r="L63" i="1"/>
  <c r="K63" i="1"/>
  <c r="J63" i="1"/>
  <c r="I63" i="1"/>
  <c r="C63" i="1"/>
  <c r="M63" i="1" s="1"/>
  <c r="AS63" i="1" s="1"/>
  <c r="AI62" i="1"/>
  <c r="AF62" i="1"/>
  <c r="AD62" i="1"/>
  <c r="AB62" i="1"/>
  <c r="Z62" i="1"/>
  <c r="AG62" i="1" s="1"/>
  <c r="L62" i="1"/>
  <c r="K62" i="1"/>
  <c r="J62" i="1"/>
  <c r="I62" i="1"/>
  <c r="C62" i="1"/>
  <c r="AI61" i="1"/>
  <c r="AF61" i="1"/>
  <c r="AD61" i="1"/>
  <c r="AB61" i="1"/>
  <c r="Z61" i="1"/>
  <c r="AG61" i="1" s="1"/>
  <c r="L61" i="1"/>
  <c r="K61" i="1"/>
  <c r="J61" i="1"/>
  <c r="I61" i="1"/>
  <c r="C61" i="1"/>
  <c r="B61" i="1"/>
  <c r="AI60" i="1"/>
  <c r="AF60" i="1"/>
  <c r="AD60" i="1"/>
  <c r="AB60" i="1"/>
  <c r="Z60" i="1"/>
  <c r="K60" i="1"/>
  <c r="J60" i="1"/>
  <c r="I60" i="1"/>
  <c r="M60" i="1"/>
  <c r="C60" i="1"/>
  <c r="AI59" i="1"/>
  <c r="AF59" i="1"/>
  <c r="AD59" i="1"/>
  <c r="AB59" i="1"/>
  <c r="Z59" i="1"/>
  <c r="AG59" i="1" s="1"/>
  <c r="K59" i="1"/>
  <c r="J59" i="1"/>
  <c r="I59" i="1"/>
  <c r="G59" i="1"/>
  <c r="F59" i="1"/>
  <c r="E59" i="1"/>
  <c r="C59" i="1"/>
  <c r="B59" i="1"/>
  <c r="AI58" i="1"/>
  <c r="AF58" i="1"/>
  <c r="AD58" i="1"/>
  <c r="F58" i="1" s="1"/>
  <c r="AB58" i="1"/>
  <c r="Z58" i="1"/>
  <c r="AG58" i="1" s="1"/>
  <c r="L58" i="1"/>
  <c r="K58" i="1"/>
  <c r="J58" i="1"/>
  <c r="I58" i="1"/>
  <c r="G58" i="1"/>
  <c r="D58" i="1"/>
  <c r="C58" i="1"/>
  <c r="M58" i="1" s="1"/>
  <c r="AI57" i="1"/>
  <c r="AF57" i="1"/>
  <c r="AD57" i="1"/>
  <c r="AB57" i="1"/>
  <c r="Z57" i="1"/>
  <c r="AG57" i="1" s="1"/>
  <c r="L57" i="1"/>
  <c r="K57" i="1"/>
  <c r="J57" i="1"/>
  <c r="I57" i="1"/>
  <c r="C57" i="1"/>
  <c r="AI56" i="1"/>
  <c r="AF56" i="1"/>
  <c r="AD56" i="1"/>
  <c r="AB56" i="1"/>
  <c r="Z56" i="1"/>
  <c r="AG56" i="1" s="1"/>
  <c r="L56" i="1"/>
  <c r="K56" i="1"/>
  <c r="J56" i="1"/>
  <c r="I56" i="1"/>
  <c r="C56" i="1"/>
  <c r="B56" i="1"/>
  <c r="AI55" i="1"/>
  <c r="AF55" i="1"/>
  <c r="AD55" i="1"/>
  <c r="AB55" i="1"/>
  <c r="Z55" i="1"/>
  <c r="K55" i="1"/>
  <c r="J55" i="1"/>
  <c r="I55" i="1"/>
  <c r="M55" i="1"/>
  <c r="C55" i="1"/>
  <c r="AI54" i="1"/>
  <c r="AF54" i="1"/>
  <c r="AD54" i="1"/>
  <c r="AB54" i="1"/>
  <c r="Z54" i="1"/>
  <c r="AG54" i="1" s="1"/>
  <c r="L54" i="1"/>
  <c r="K54" i="1"/>
  <c r="J54" i="1"/>
  <c r="I54" i="1"/>
  <c r="C54" i="1"/>
  <c r="AI53" i="1"/>
  <c r="AF53" i="1"/>
  <c r="AD53" i="1"/>
  <c r="AB53" i="1"/>
  <c r="Z53" i="1"/>
  <c r="AG53" i="1" s="1"/>
  <c r="K53" i="1"/>
  <c r="J53" i="1"/>
  <c r="I53" i="1"/>
  <c r="C53" i="1"/>
  <c r="M53" i="1" s="1"/>
  <c r="B53" i="1"/>
  <c r="AI52" i="1"/>
  <c r="AF52" i="1"/>
  <c r="AD52" i="1"/>
  <c r="AB52" i="1"/>
  <c r="Z52" i="1"/>
  <c r="AG52" i="1" s="1"/>
  <c r="K52" i="1"/>
  <c r="J52" i="1"/>
  <c r="I52" i="1"/>
  <c r="C52" i="1"/>
  <c r="AI51" i="1"/>
  <c r="AF51" i="1"/>
  <c r="AD51" i="1"/>
  <c r="AB51" i="1"/>
  <c r="Z51" i="1"/>
  <c r="AG51" i="1" s="1"/>
  <c r="K51" i="1"/>
  <c r="J51" i="1"/>
  <c r="I51" i="1"/>
  <c r="C51" i="1"/>
  <c r="B51" i="1"/>
  <c r="AI50" i="1"/>
  <c r="AF50" i="1"/>
  <c r="AD50" i="1"/>
  <c r="AB50" i="1"/>
  <c r="Z50" i="1"/>
  <c r="L50" i="1"/>
  <c r="K50" i="1"/>
  <c r="J50" i="1"/>
  <c r="I50" i="1"/>
  <c r="C50" i="1"/>
  <c r="AI49" i="1"/>
  <c r="AF49" i="1"/>
  <c r="AD49" i="1"/>
  <c r="AB49" i="1"/>
  <c r="Z49" i="1"/>
  <c r="AG49" i="1" s="1"/>
  <c r="K49" i="1"/>
  <c r="J49" i="1"/>
  <c r="I49" i="1"/>
  <c r="C49" i="1"/>
  <c r="AI48" i="1"/>
  <c r="AF48" i="1"/>
  <c r="AD48" i="1"/>
  <c r="AB48" i="1"/>
  <c r="Z48" i="1"/>
  <c r="AG48" i="1" s="1"/>
  <c r="K48" i="1"/>
  <c r="J48" i="1"/>
  <c r="I48" i="1"/>
  <c r="C48" i="1"/>
  <c r="B48" i="1"/>
  <c r="AI47" i="1"/>
  <c r="AF47" i="1"/>
  <c r="AD47" i="1"/>
  <c r="AB47" i="1"/>
  <c r="Z47" i="1"/>
  <c r="K47" i="1"/>
  <c r="J47" i="1"/>
  <c r="I47" i="1"/>
  <c r="C47" i="1"/>
  <c r="B47" i="1"/>
  <c r="AI46" i="1"/>
  <c r="AF46" i="1"/>
  <c r="AD46" i="1"/>
  <c r="AB46" i="1"/>
  <c r="Z46" i="1"/>
  <c r="AG46" i="1" s="1"/>
  <c r="L46" i="1"/>
  <c r="K46" i="1"/>
  <c r="J46" i="1"/>
  <c r="I46" i="1"/>
  <c r="B46" i="1"/>
  <c r="AI45" i="1"/>
  <c r="AF45" i="1"/>
  <c r="AD45" i="1"/>
  <c r="AB45" i="1"/>
  <c r="Z45" i="1"/>
  <c r="K45" i="1"/>
  <c r="J45" i="1"/>
  <c r="I45" i="1"/>
  <c r="C45" i="1"/>
  <c r="AI44" i="1"/>
  <c r="AF44" i="1"/>
  <c r="AD44" i="1"/>
  <c r="AB44" i="1"/>
  <c r="Z44" i="1"/>
  <c r="AG44" i="1" s="1"/>
  <c r="K44" i="1"/>
  <c r="J44" i="1"/>
  <c r="I44" i="1"/>
  <c r="C44" i="1"/>
  <c r="AI43" i="1"/>
  <c r="AF43" i="1"/>
  <c r="AD43" i="1"/>
  <c r="AB43" i="1"/>
  <c r="Z43" i="1"/>
  <c r="L43" i="1"/>
  <c r="K43" i="1"/>
  <c r="J43" i="1"/>
  <c r="I43" i="1"/>
  <c r="C43" i="1"/>
  <c r="AI42" i="1"/>
  <c r="AF42" i="1"/>
  <c r="AD42" i="1"/>
  <c r="AB42" i="1"/>
  <c r="Z42" i="1"/>
  <c r="AG42" i="1" s="1"/>
  <c r="L42" i="1"/>
  <c r="K42" i="1"/>
  <c r="J42" i="1"/>
  <c r="I42" i="1"/>
  <c r="C42" i="1"/>
  <c r="AI41" i="1"/>
  <c r="AF41" i="1"/>
  <c r="AD41" i="1"/>
  <c r="AB41" i="1"/>
  <c r="Z41" i="1"/>
  <c r="AG41" i="1" s="1"/>
  <c r="K41" i="1"/>
  <c r="J41" i="1"/>
  <c r="I41" i="1"/>
  <c r="C41" i="1"/>
  <c r="AI40" i="1"/>
  <c r="AF40" i="1"/>
  <c r="AD40" i="1"/>
  <c r="AB40" i="1"/>
  <c r="Z40" i="1"/>
  <c r="K40" i="1"/>
  <c r="J40" i="1"/>
  <c r="I40" i="1"/>
  <c r="C40" i="1"/>
  <c r="AI39" i="1"/>
  <c r="AF39" i="1"/>
  <c r="AD39" i="1"/>
  <c r="AB39" i="1"/>
  <c r="Z39" i="1"/>
  <c r="AG39" i="1" s="1"/>
  <c r="L39" i="1"/>
  <c r="K39" i="1"/>
  <c r="J39" i="1"/>
  <c r="I39" i="1"/>
  <c r="C39" i="1"/>
  <c r="AI38" i="1"/>
  <c r="AF38" i="1"/>
  <c r="AD38" i="1"/>
  <c r="AB38" i="1"/>
  <c r="Z38" i="1"/>
  <c r="AG38" i="1" s="1"/>
  <c r="L38" i="1"/>
  <c r="K38" i="1"/>
  <c r="J38" i="1"/>
  <c r="I38" i="1"/>
  <c r="C38" i="1"/>
  <c r="M38" i="1" s="1"/>
  <c r="AI37" i="1"/>
  <c r="AF37" i="1"/>
  <c r="AD37" i="1"/>
  <c r="AB37" i="1"/>
  <c r="Z37" i="1"/>
  <c r="AG37" i="1" s="1"/>
  <c r="K37" i="1"/>
  <c r="J37" i="1"/>
  <c r="I37" i="1"/>
  <c r="C37" i="1"/>
  <c r="AI36" i="1"/>
  <c r="AF36" i="1"/>
  <c r="AD36" i="1"/>
  <c r="AB36" i="1"/>
  <c r="Z36" i="1"/>
  <c r="AG36" i="1" s="1"/>
  <c r="L36" i="1"/>
  <c r="K36" i="1"/>
  <c r="J36" i="1"/>
  <c r="I36" i="1"/>
  <c r="C36" i="1"/>
  <c r="AI35" i="1"/>
  <c r="AF35" i="1"/>
  <c r="AD35" i="1"/>
  <c r="AB35" i="1"/>
  <c r="Z35" i="1"/>
  <c r="AG35" i="1" s="1"/>
  <c r="K35" i="1"/>
  <c r="J35" i="1"/>
  <c r="I35" i="1"/>
  <c r="C35" i="1"/>
  <c r="AI34" i="1"/>
  <c r="AF34" i="1"/>
  <c r="AD34" i="1"/>
  <c r="AB34" i="1"/>
  <c r="Z34" i="1"/>
  <c r="K34" i="1"/>
  <c r="J34" i="1"/>
  <c r="I34" i="1"/>
  <c r="M34" i="1" s="1"/>
  <c r="AI33" i="1"/>
  <c r="AF33" i="1"/>
  <c r="AD33" i="1"/>
  <c r="AB33" i="1"/>
  <c r="Z33" i="1"/>
  <c r="AG33" i="1" s="1"/>
  <c r="K33" i="1"/>
  <c r="J33" i="1"/>
  <c r="I33" i="1"/>
  <c r="AI32" i="1"/>
  <c r="AF32" i="1"/>
  <c r="AD32" i="1"/>
  <c r="AB32" i="1"/>
  <c r="Z32" i="1"/>
  <c r="L32" i="1"/>
  <c r="K32" i="1"/>
  <c r="J32" i="1"/>
  <c r="I32" i="1"/>
  <c r="C32" i="1"/>
  <c r="AI31" i="1"/>
  <c r="AF31" i="1"/>
  <c r="AD31" i="1"/>
  <c r="AB31" i="1"/>
  <c r="Z31" i="1"/>
  <c r="AG31" i="1" s="1"/>
  <c r="L31" i="1"/>
  <c r="K31" i="1"/>
  <c r="J31" i="1"/>
  <c r="I31" i="1"/>
  <c r="C31" i="1"/>
  <c r="AI30" i="1"/>
  <c r="AF30" i="1"/>
  <c r="AD30" i="1"/>
  <c r="AB30" i="1"/>
  <c r="Z30" i="1"/>
  <c r="AG30" i="1" s="1"/>
  <c r="K30" i="1"/>
  <c r="J30" i="1"/>
  <c r="I30" i="1"/>
  <c r="C30" i="1"/>
  <c r="AI29" i="1"/>
  <c r="AF29" i="1"/>
  <c r="AD29" i="1"/>
  <c r="AB29" i="1"/>
  <c r="Z29" i="1"/>
  <c r="AG29" i="1" s="1"/>
  <c r="K29" i="1"/>
  <c r="J29" i="1"/>
  <c r="I29" i="1"/>
  <c r="C29" i="1"/>
  <c r="AI28" i="1"/>
  <c r="AF28" i="1"/>
  <c r="AD28" i="1"/>
  <c r="AB28" i="1"/>
  <c r="Z28" i="1"/>
  <c r="AG28" i="1" s="1"/>
  <c r="K28" i="1"/>
  <c r="J28" i="1"/>
  <c r="I28" i="1"/>
  <c r="C28" i="1"/>
  <c r="AI27" i="1"/>
  <c r="AF27" i="1"/>
  <c r="AD27" i="1"/>
  <c r="AB27" i="1"/>
  <c r="Z27" i="1"/>
  <c r="AG27" i="1" s="1"/>
  <c r="K27" i="1"/>
  <c r="J27" i="1"/>
  <c r="I27" i="1"/>
  <c r="C27" i="1"/>
  <c r="AI26" i="1"/>
  <c r="AF26" i="1"/>
  <c r="AD26" i="1"/>
  <c r="AB26" i="1"/>
  <c r="Z26" i="1"/>
  <c r="K26" i="1"/>
  <c r="J26" i="1"/>
  <c r="M26" i="1" s="1"/>
  <c r="I26" i="1"/>
  <c r="AI25" i="1"/>
  <c r="AF25" i="1"/>
  <c r="AD25" i="1"/>
  <c r="AB25" i="1"/>
  <c r="Z25" i="1"/>
  <c r="AG25" i="1" s="1"/>
  <c r="K25" i="1"/>
  <c r="J25" i="1"/>
  <c r="I25" i="1"/>
  <c r="C25" i="1"/>
  <c r="AI24" i="1"/>
  <c r="AF24" i="1"/>
  <c r="AD24" i="1"/>
  <c r="AB24" i="1"/>
  <c r="Z24" i="1"/>
  <c r="AG24" i="1" s="1"/>
  <c r="K23" i="1"/>
  <c r="J23" i="1"/>
  <c r="I23" i="1"/>
  <c r="B23" i="1"/>
  <c r="AI23" i="1"/>
  <c r="AF23" i="1"/>
  <c r="AD23" i="1"/>
  <c r="AB23" i="1"/>
  <c r="Z23" i="1"/>
  <c r="AG23" i="1" s="1"/>
  <c r="L24" i="1"/>
  <c r="K24" i="1"/>
  <c r="J24" i="1"/>
  <c r="I24" i="1"/>
  <c r="AI22" i="1"/>
  <c r="AF22" i="1"/>
  <c r="AD22" i="1"/>
  <c r="AB22" i="1"/>
  <c r="Z22" i="1"/>
  <c r="AG22" i="1" s="1"/>
  <c r="K22" i="1"/>
  <c r="J22" i="1"/>
  <c r="I22" i="1"/>
  <c r="C22" i="1"/>
  <c r="AI21" i="1"/>
  <c r="AF21" i="1"/>
  <c r="AD21" i="1"/>
  <c r="AB21" i="1"/>
  <c r="Z21" i="1"/>
  <c r="K21" i="1"/>
  <c r="J21" i="1"/>
  <c r="I21" i="1"/>
  <c r="C21" i="1"/>
  <c r="M21" i="1" s="1"/>
  <c r="BG21" i="1" s="1"/>
  <c r="AI20" i="1"/>
  <c r="AF20" i="1"/>
  <c r="AD20" i="1"/>
  <c r="AB20" i="1"/>
  <c r="Z20" i="1"/>
  <c r="K19" i="1"/>
  <c r="J19" i="1"/>
  <c r="C19" i="1"/>
  <c r="AI19" i="1"/>
  <c r="AF19" i="1"/>
  <c r="AD19" i="1"/>
  <c r="AB19" i="1"/>
  <c r="Z19" i="1"/>
  <c r="AG19" i="1" s="1"/>
  <c r="K20" i="1"/>
  <c r="J20" i="1"/>
  <c r="I20" i="1"/>
  <c r="M20" i="1" s="1"/>
  <c r="AI18" i="1"/>
  <c r="AF18" i="1"/>
  <c r="AD18" i="1"/>
  <c r="AB18" i="1"/>
  <c r="Z18" i="1"/>
  <c r="AG18" i="1" s="1"/>
  <c r="K18" i="1"/>
  <c r="J18" i="1"/>
  <c r="I18" i="1"/>
  <c r="M18" i="1" s="1"/>
  <c r="AZ18" i="1" s="1"/>
  <c r="AI17" i="1"/>
  <c r="AF17" i="1"/>
  <c r="AD17" i="1"/>
  <c r="AB17" i="1"/>
  <c r="Z17" i="1"/>
  <c r="K17" i="1"/>
  <c r="J17" i="1"/>
  <c r="I17" i="1"/>
  <c r="C17" i="1"/>
  <c r="AI16" i="1"/>
  <c r="AF16" i="1"/>
  <c r="AD16" i="1"/>
  <c r="AB16" i="1"/>
  <c r="Z16" i="1"/>
  <c r="X16" i="1"/>
  <c r="C16" i="1" s="1"/>
  <c r="V16" i="1"/>
  <c r="AG16" i="1" s="1"/>
  <c r="K16" i="1"/>
  <c r="J16" i="1"/>
  <c r="I16" i="1"/>
  <c r="G16" i="1"/>
  <c r="F16" i="1"/>
  <c r="E16" i="1"/>
  <c r="AI15" i="1"/>
  <c r="AF15" i="1"/>
  <c r="AD15" i="1"/>
  <c r="AB15" i="1"/>
  <c r="Z15" i="1"/>
  <c r="X15" i="1"/>
  <c r="V15" i="1"/>
  <c r="AG15" i="1" s="1"/>
  <c r="K15" i="1"/>
  <c r="J15" i="1"/>
  <c r="I15" i="1"/>
  <c r="G15" i="1"/>
  <c r="F15" i="1"/>
  <c r="E15" i="1"/>
  <c r="C15" i="1"/>
  <c r="AI14" i="1"/>
  <c r="AF14" i="1"/>
  <c r="AB14" i="1"/>
  <c r="X14" i="1"/>
  <c r="K14" i="1"/>
  <c r="J14" i="1"/>
  <c r="I14" i="1"/>
  <c r="G14" i="1"/>
  <c r="C14" i="1"/>
  <c r="AI13" i="1"/>
  <c r="AF13" i="1"/>
  <c r="AD13" i="1"/>
  <c r="AB13" i="1"/>
  <c r="Z13" i="1"/>
  <c r="X13" i="1"/>
  <c r="V13" i="1"/>
  <c r="K13" i="1"/>
  <c r="J13" i="1"/>
  <c r="I13" i="1"/>
  <c r="G13" i="1"/>
  <c r="F13" i="1"/>
  <c r="C13" i="1"/>
  <c r="AI12" i="1"/>
  <c r="AF12" i="1"/>
  <c r="AD12" i="1"/>
  <c r="AB12" i="1"/>
  <c r="Z12" i="1"/>
  <c r="X12" i="1"/>
  <c r="C12" i="1" s="1"/>
  <c r="V12" i="1"/>
  <c r="AG12" i="1" s="1"/>
  <c r="K12" i="1"/>
  <c r="J12" i="1"/>
  <c r="I12" i="1"/>
  <c r="G12" i="1"/>
  <c r="F12" i="1"/>
  <c r="E12" i="1"/>
  <c r="M12" i="1" s="1"/>
  <c r="AI11" i="1"/>
  <c r="AF11" i="1"/>
  <c r="AD11" i="1"/>
  <c r="AB11" i="1"/>
  <c r="Z11" i="1"/>
  <c r="D11" i="1" s="1"/>
  <c r="X11" i="1"/>
  <c r="V11" i="1"/>
  <c r="AG11" i="1" s="1"/>
  <c r="K11" i="1"/>
  <c r="J11" i="1"/>
  <c r="I11" i="1"/>
  <c r="G11" i="1"/>
  <c r="F11" i="1"/>
  <c r="C11" i="1"/>
  <c r="AI10" i="1"/>
  <c r="AF10" i="1"/>
  <c r="G10" i="1" s="1"/>
  <c r="AD10" i="1"/>
  <c r="AB10" i="1"/>
  <c r="E10" i="1" s="1"/>
  <c r="Z10" i="1"/>
  <c r="X10" i="1"/>
  <c r="V10" i="1"/>
  <c r="K10" i="1"/>
  <c r="J10" i="1"/>
  <c r="M10" i="1" s="1"/>
  <c r="F10" i="1"/>
  <c r="AI9" i="1"/>
  <c r="AF9" i="1"/>
  <c r="AD9" i="1"/>
  <c r="AD14" i="1" s="1"/>
  <c r="F14" i="1" s="1"/>
  <c r="AB9" i="1"/>
  <c r="Z9" i="1"/>
  <c r="Z14" i="1" s="1"/>
  <c r="X9" i="1"/>
  <c r="V9" i="1"/>
  <c r="V14" i="1" s="1"/>
  <c r="K9" i="1"/>
  <c r="J9" i="1"/>
  <c r="I9" i="1"/>
  <c r="G9" i="1"/>
  <c r="F9" i="1"/>
  <c r="C9" i="1"/>
  <c r="BB5" i="1"/>
  <c r="AX5" i="1"/>
  <c r="AV5" i="1"/>
  <c r="AT5" i="1"/>
  <c r="AR5" i="1"/>
  <c r="M27" i="1" l="1"/>
  <c r="M29" i="1"/>
  <c r="M31" i="1"/>
  <c r="M32" i="1"/>
  <c r="BF32" i="1" s="1"/>
  <c r="M33" i="1"/>
  <c r="M36" i="1"/>
  <c r="BG36" i="1" s="1"/>
  <c r="M39" i="1"/>
  <c r="M40" i="1"/>
  <c r="M43" i="1"/>
  <c r="M44" i="1"/>
  <c r="M46" i="1"/>
  <c r="M48" i="1"/>
  <c r="M49" i="1"/>
  <c r="M50" i="1"/>
  <c r="M66" i="1"/>
  <c r="M70" i="1"/>
  <c r="M13" i="1"/>
  <c r="M14" i="1"/>
  <c r="M15" i="1"/>
  <c r="M16" i="1"/>
  <c r="AZ16" i="1" s="1"/>
  <c r="M17" i="1"/>
  <c r="M19" i="1"/>
  <c r="BE20" i="1" s="1"/>
  <c r="M28" i="1"/>
  <c r="M35" i="1"/>
  <c r="BA35" i="1" s="1"/>
  <c r="M41" i="1"/>
  <c r="AW41" i="1" s="1"/>
  <c r="M42" i="1"/>
  <c r="M45" i="1"/>
  <c r="M47" i="1"/>
  <c r="M51" i="1"/>
  <c r="M54" i="1"/>
  <c r="AU54" i="1" s="1"/>
  <c r="M56" i="1"/>
  <c r="M61" i="1"/>
  <c r="M65" i="1"/>
  <c r="M71" i="1"/>
  <c r="M72" i="1"/>
  <c r="M73" i="1"/>
  <c r="M76" i="1"/>
  <c r="BA63" i="1"/>
  <c r="BC61" i="1"/>
  <c r="BG56" i="1"/>
  <c r="BC54" i="1"/>
  <c r="BG54" i="1"/>
  <c r="BA41" i="1"/>
  <c r="AO35" i="1"/>
  <c r="AW35" i="1"/>
  <c r="AX35" i="1" s="1"/>
  <c r="BE35" i="1"/>
  <c r="AS35" i="1"/>
  <c r="AT35" i="1" s="1"/>
  <c r="AY31" i="1"/>
  <c r="AW27" i="1"/>
  <c r="AS27" i="1"/>
  <c r="AU21" i="1"/>
  <c r="BC21" i="1"/>
  <c r="AQ21" i="1"/>
  <c r="AR21" i="1" s="1"/>
  <c r="AY21" i="1"/>
  <c r="BG10" i="1"/>
  <c r="BE10" i="1"/>
  <c r="BC10" i="1"/>
  <c r="BA10" i="1"/>
  <c r="AY10" i="1"/>
  <c r="AW10" i="1"/>
  <c r="AX10" i="1" s="1"/>
  <c r="AU10" i="1"/>
  <c r="AS10" i="1"/>
  <c r="AT10" i="1" s="1"/>
  <c r="AQ10" i="1"/>
  <c r="AR10" i="1" s="1"/>
  <c r="AO10" i="1"/>
  <c r="BD10" i="1"/>
  <c r="AZ10" i="1"/>
  <c r="AV10" i="1"/>
  <c r="BF10" i="1"/>
  <c r="AP10" i="1"/>
  <c r="BB10" i="1"/>
  <c r="BB14" i="1" s="1"/>
  <c r="BA13" i="1"/>
  <c r="AS13" i="1"/>
  <c r="AZ13" i="1"/>
  <c r="BG14" i="1"/>
  <c r="BE14" i="1"/>
  <c r="BC14" i="1"/>
  <c r="BA14" i="1"/>
  <c r="AY14" i="1"/>
  <c r="AW14" i="1"/>
  <c r="AU14" i="1"/>
  <c r="AS14" i="1"/>
  <c r="AQ14" i="1"/>
  <c r="AO14" i="1"/>
  <c r="BF14" i="1"/>
  <c r="AP14" i="1"/>
  <c r="BD14" i="1"/>
  <c r="AZ14" i="1"/>
  <c r="BA17" i="1"/>
  <c r="AS17" i="1"/>
  <c r="AT17" i="1" s="1"/>
  <c r="AZ17" i="1"/>
  <c r="AP17" i="1"/>
  <c r="BG20" i="1"/>
  <c r="BC20" i="1"/>
  <c r="AY20" i="1"/>
  <c r="AU20" i="1"/>
  <c r="AV20" i="1" s="1"/>
  <c r="AQ20" i="1"/>
  <c r="AR20" i="1" s="1"/>
  <c r="BD20" i="1"/>
  <c r="AP20" i="1"/>
  <c r="BG12" i="1"/>
  <c r="BE12" i="1"/>
  <c r="BC12" i="1"/>
  <c r="BA12" i="1"/>
  <c r="AY12" i="1"/>
  <c r="AW12" i="1"/>
  <c r="AU12" i="1"/>
  <c r="AV12" i="1" s="1"/>
  <c r="AS12" i="1"/>
  <c r="AQ12" i="1"/>
  <c r="AR12" i="1" s="1"/>
  <c r="AO12" i="1"/>
  <c r="BF12" i="1"/>
  <c r="BB12" i="1"/>
  <c r="AX12" i="1"/>
  <c r="AT12" i="1"/>
  <c r="AP12" i="1"/>
  <c r="AP15" i="1"/>
  <c r="AS15" i="1"/>
  <c r="BD12" i="1"/>
  <c r="BF19" i="1"/>
  <c r="BD19" i="1"/>
  <c r="BB19" i="1"/>
  <c r="AZ19" i="1"/>
  <c r="AP19" i="1"/>
  <c r="BE19" i="1"/>
  <c r="BA19" i="1"/>
  <c r="AW19" i="1"/>
  <c r="AX19" i="1" s="1"/>
  <c r="AS19" i="1"/>
  <c r="AT19" i="1" s="1"/>
  <c r="AO19" i="1"/>
  <c r="AQ19" i="1"/>
  <c r="AR19" i="1" s="1"/>
  <c r="BG19" i="1"/>
  <c r="AZ12" i="1"/>
  <c r="BG16" i="1"/>
  <c r="BE16" i="1"/>
  <c r="BC16" i="1"/>
  <c r="BA16" i="1"/>
  <c r="AY16" i="1"/>
  <c r="AW16" i="1"/>
  <c r="AU16" i="1"/>
  <c r="AS16" i="1"/>
  <c r="AQ16" i="1"/>
  <c r="AO16" i="1"/>
  <c r="BF16" i="1"/>
  <c r="AP16" i="1"/>
  <c r="BD16" i="1"/>
  <c r="BG18" i="1"/>
  <c r="BE18" i="1"/>
  <c r="BC18" i="1"/>
  <c r="BA18" i="1"/>
  <c r="AY18" i="1"/>
  <c r="AW18" i="1"/>
  <c r="AX18" i="1" s="1"/>
  <c r="AU18" i="1"/>
  <c r="AS18" i="1"/>
  <c r="AT18" i="1" s="1"/>
  <c r="AQ18" i="1"/>
  <c r="AR18" i="1" s="1"/>
  <c r="AO18" i="1"/>
  <c r="BF18" i="1"/>
  <c r="BB18" i="1"/>
  <c r="AP18" i="1"/>
  <c r="AV18" i="1"/>
  <c r="BD18" i="1"/>
  <c r="AU19" i="1"/>
  <c r="AV19" i="1" s="1"/>
  <c r="BC19" i="1"/>
  <c r="BG26" i="1"/>
  <c r="BE26" i="1"/>
  <c r="BC26" i="1"/>
  <c r="BA26" i="1"/>
  <c r="AY26" i="1"/>
  <c r="AW26" i="1"/>
  <c r="AX26" i="1" s="1"/>
  <c r="AU26" i="1"/>
  <c r="AV26" i="1" s="1"/>
  <c r="AS26" i="1"/>
  <c r="AQ26" i="1"/>
  <c r="AR26" i="1" s="1"/>
  <c r="AO26" i="1"/>
  <c r="AP26" i="1"/>
  <c r="AT26" i="1"/>
  <c r="BB26" i="1"/>
  <c r="BF26" i="1"/>
  <c r="BD28" i="1"/>
  <c r="AO28" i="1"/>
  <c r="BE28" i="1"/>
  <c r="BF29" i="1"/>
  <c r="BD29" i="1"/>
  <c r="BB29" i="1"/>
  <c r="AZ29" i="1"/>
  <c r="AP29" i="1"/>
  <c r="AO29" i="1"/>
  <c r="AS29" i="1"/>
  <c r="AT29" i="1" s="1"/>
  <c r="AW29" i="1"/>
  <c r="AX29" i="1" s="1"/>
  <c r="BA29" i="1"/>
  <c r="BE29" i="1"/>
  <c r="M30" i="1"/>
  <c r="BG33" i="1"/>
  <c r="BC33" i="1"/>
  <c r="AY33" i="1"/>
  <c r="AU33" i="1"/>
  <c r="AV33" i="1" s="1"/>
  <c r="AQ33" i="1"/>
  <c r="AR33" i="1" s="1"/>
  <c r="BF33" i="1"/>
  <c r="AZ33" i="1"/>
  <c r="BG38" i="1"/>
  <c r="BE38" i="1"/>
  <c r="BC38" i="1"/>
  <c r="BA38" i="1"/>
  <c r="AY38" i="1"/>
  <c r="AW38" i="1"/>
  <c r="AX38" i="1" s="1"/>
  <c r="AU38" i="1"/>
  <c r="AS38" i="1"/>
  <c r="AT38" i="1" s="1"/>
  <c r="AQ38" i="1"/>
  <c r="AO38" i="1"/>
  <c r="BF38" i="1"/>
  <c r="BB38" i="1"/>
  <c r="AP38" i="1"/>
  <c r="BD38" i="1"/>
  <c r="AV38" i="1"/>
  <c r="AZ38" i="1"/>
  <c r="AR38" i="1"/>
  <c r="BE39" i="1"/>
  <c r="BA39" i="1"/>
  <c r="AW39" i="1"/>
  <c r="AX39" i="1" s="1"/>
  <c r="AS39" i="1"/>
  <c r="AO39" i="1"/>
  <c r="BB39" i="1"/>
  <c r="AP39" i="1"/>
  <c r="BG40" i="1"/>
  <c r="BE40" i="1"/>
  <c r="BC40" i="1"/>
  <c r="BA40" i="1"/>
  <c r="AY40" i="1"/>
  <c r="AW40" i="1"/>
  <c r="AU40" i="1"/>
  <c r="AS40" i="1"/>
  <c r="AT40" i="1" s="1"/>
  <c r="AQ40" i="1"/>
  <c r="AR40" i="1" s="1"/>
  <c r="AO40" i="1"/>
  <c r="BD40" i="1"/>
  <c r="AZ40" i="1"/>
  <c r="AV40" i="1"/>
  <c r="BF40" i="1"/>
  <c r="BB40" i="1"/>
  <c r="AX40" i="1"/>
  <c r="AP40" i="1"/>
  <c r="BG42" i="1"/>
  <c r="BE42" i="1"/>
  <c r="BC42" i="1"/>
  <c r="BA42" i="1"/>
  <c r="AY42" i="1"/>
  <c r="AW42" i="1"/>
  <c r="AX42" i="1" s="1"/>
  <c r="AU42" i="1"/>
  <c r="AS42" i="1"/>
  <c r="AQ42" i="1"/>
  <c r="AO42" i="1"/>
  <c r="BF42" i="1"/>
  <c r="BB42" i="1"/>
  <c r="AT42" i="1"/>
  <c r="AP42" i="1"/>
  <c r="AZ42" i="1"/>
  <c r="AV42" i="1"/>
  <c r="BD42" i="1"/>
  <c r="AR42" i="1"/>
  <c r="BG44" i="1"/>
  <c r="BE44" i="1"/>
  <c r="BC44" i="1"/>
  <c r="BA44" i="1"/>
  <c r="AY44" i="1"/>
  <c r="AW44" i="1"/>
  <c r="AX44" i="1" s="1"/>
  <c r="AU44" i="1"/>
  <c r="AV44" i="1" s="1"/>
  <c r="AS44" i="1"/>
  <c r="AT44" i="1" s="1"/>
  <c r="AQ44" i="1"/>
  <c r="AR44" i="1" s="1"/>
  <c r="AO44" i="1"/>
  <c r="BF44" i="1"/>
  <c r="BB44" i="1"/>
  <c r="AP44" i="1"/>
  <c r="AZ44" i="1"/>
  <c r="BD44" i="1"/>
  <c r="BG47" i="1"/>
  <c r="BE47" i="1"/>
  <c r="BC47" i="1"/>
  <c r="BA47" i="1"/>
  <c r="AY47" i="1"/>
  <c r="AW47" i="1"/>
  <c r="AX47" i="1" s="1"/>
  <c r="AU47" i="1"/>
  <c r="AS47" i="1"/>
  <c r="AT47" i="1" s="1"/>
  <c r="AQ47" i="1"/>
  <c r="AO47" i="1"/>
  <c r="BD47" i="1"/>
  <c r="AZ47" i="1"/>
  <c r="AV47" i="1"/>
  <c r="AR47" i="1"/>
  <c r="BF47" i="1"/>
  <c r="BB47" i="1"/>
  <c r="AP47" i="1"/>
  <c r="BG53" i="1"/>
  <c r="BE53" i="1"/>
  <c r="BC53" i="1"/>
  <c r="BA53" i="1"/>
  <c r="AY53" i="1"/>
  <c r="BD53" i="1"/>
  <c r="AZ53" i="1"/>
  <c r="AW53" i="1"/>
  <c r="AU53" i="1"/>
  <c r="AV53" i="1" s="1"/>
  <c r="AS53" i="1"/>
  <c r="AQ53" i="1"/>
  <c r="AR53" i="1" s="1"/>
  <c r="AO53" i="1"/>
  <c r="BF53" i="1"/>
  <c r="AX53" i="1"/>
  <c r="AT53" i="1"/>
  <c r="AP53" i="1"/>
  <c r="BB53" i="1"/>
  <c r="M9" i="1"/>
  <c r="AG14" i="1"/>
  <c r="AG9" i="1"/>
  <c r="AG10" i="1"/>
  <c r="M11" i="1"/>
  <c r="AG13" i="1"/>
  <c r="AG17" i="1"/>
  <c r="AG20" i="1"/>
  <c r="BF21" i="1"/>
  <c r="BD21" i="1"/>
  <c r="BB21" i="1"/>
  <c r="AZ21" i="1"/>
  <c r="AV21" i="1"/>
  <c r="AP21" i="1"/>
  <c r="AG21" i="1"/>
  <c r="AO21" i="1"/>
  <c r="AS21" i="1"/>
  <c r="AT21" i="1" s="1"/>
  <c r="AW21" i="1"/>
  <c r="AX21" i="1" s="1"/>
  <c r="BA21" i="1"/>
  <c r="BE21" i="1"/>
  <c r="M22" i="1"/>
  <c r="M24" i="1"/>
  <c r="M23" i="1"/>
  <c r="M25" i="1"/>
  <c r="AG26" i="1"/>
  <c r="AZ26" i="1"/>
  <c r="BD26" i="1"/>
  <c r="BF27" i="1"/>
  <c r="BB27" i="1"/>
  <c r="AX27" i="1"/>
  <c r="AP27" i="1"/>
  <c r="AU27" i="1"/>
  <c r="AV27" i="1" s="1"/>
  <c r="BC27" i="1"/>
  <c r="AU28" i="1"/>
  <c r="AV28" i="1" s="1"/>
  <c r="AQ29" i="1"/>
  <c r="AR29" i="1" s="1"/>
  <c r="AU29" i="1"/>
  <c r="AV29" i="1" s="1"/>
  <c r="AY29" i="1"/>
  <c r="BC29" i="1"/>
  <c r="BG29" i="1"/>
  <c r="BG34" i="1"/>
  <c r="BE34" i="1"/>
  <c r="BC34" i="1"/>
  <c r="BA34" i="1"/>
  <c r="AY34" i="1"/>
  <c r="AW34" i="1"/>
  <c r="AX34" i="1" s="1"/>
  <c r="AU34" i="1"/>
  <c r="AS34" i="1"/>
  <c r="AT34" i="1" s="1"/>
  <c r="AQ34" i="1"/>
  <c r="AR34" i="1" s="1"/>
  <c r="AO34" i="1"/>
  <c r="BD34" i="1"/>
  <c r="AZ34" i="1"/>
  <c r="AV34" i="1"/>
  <c r="BB34" i="1"/>
  <c r="BF34" i="1"/>
  <c r="AP34" i="1"/>
  <c r="BE43" i="1"/>
  <c r="BA43" i="1"/>
  <c r="AW43" i="1"/>
  <c r="AX43" i="1" s="1"/>
  <c r="AS43" i="1"/>
  <c r="AO43" i="1"/>
  <c r="AZ43" i="1"/>
  <c r="AT43" i="1"/>
  <c r="BB43" i="1"/>
  <c r="BG45" i="1"/>
  <c r="AY45" i="1"/>
  <c r="AQ45" i="1"/>
  <c r="BG48" i="1"/>
  <c r="BE48" i="1"/>
  <c r="BC48" i="1"/>
  <c r="BA48" i="1"/>
  <c r="AY48" i="1"/>
  <c r="AW48" i="1"/>
  <c r="AU48" i="1"/>
  <c r="AV48" i="1" s="1"/>
  <c r="AS48" i="1"/>
  <c r="AQ48" i="1"/>
  <c r="AR48" i="1" s="1"/>
  <c r="AO48" i="1"/>
  <c r="BF48" i="1"/>
  <c r="BB48" i="1"/>
  <c r="AX48" i="1"/>
  <c r="AT48" i="1"/>
  <c r="AP48" i="1"/>
  <c r="BD48" i="1"/>
  <c r="AZ48" i="1"/>
  <c r="BG50" i="1"/>
  <c r="BE50" i="1"/>
  <c r="BC50" i="1"/>
  <c r="BA50" i="1"/>
  <c r="AY50" i="1"/>
  <c r="AW50" i="1"/>
  <c r="AU50" i="1"/>
  <c r="AS50" i="1"/>
  <c r="AQ50" i="1"/>
  <c r="AO50" i="1"/>
  <c r="BD50" i="1"/>
  <c r="AZ50" i="1"/>
  <c r="AV50" i="1"/>
  <c r="AR50" i="1"/>
  <c r="BB50" i="1"/>
  <c r="AT50" i="1"/>
  <c r="BF50" i="1"/>
  <c r="AX50" i="1"/>
  <c r="AP50" i="1"/>
  <c r="BG55" i="1"/>
  <c r="BE55" i="1"/>
  <c r="BC55" i="1"/>
  <c r="BA55" i="1"/>
  <c r="AY55" i="1"/>
  <c r="AW55" i="1"/>
  <c r="AU55" i="1"/>
  <c r="AS55" i="1"/>
  <c r="AQ55" i="1"/>
  <c r="AR55" i="1" s="1"/>
  <c r="AO55" i="1"/>
  <c r="BD55" i="1"/>
  <c r="AZ55" i="1"/>
  <c r="AV55" i="1"/>
  <c r="BF55" i="1"/>
  <c r="AX55" i="1"/>
  <c r="AP55" i="1"/>
  <c r="BB55" i="1"/>
  <c r="AT55" i="1"/>
  <c r="BG60" i="1"/>
  <c r="BE60" i="1"/>
  <c r="BC60" i="1"/>
  <c r="BA60" i="1"/>
  <c r="AY60" i="1"/>
  <c r="AW60" i="1"/>
  <c r="AU60" i="1"/>
  <c r="AS60" i="1"/>
  <c r="AQ60" i="1"/>
  <c r="AR60" i="1" s="1"/>
  <c r="AO60" i="1"/>
  <c r="BD60" i="1"/>
  <c r="AZ60" i="1"/>
  <c r="AV60" i="1"/>
  <c r="BB60" i="1"/>
  <c r="AT60" i="1"/>
  <c r="BF60" i="1"/>
  <c r="AX60" i="1"/>
  <c r="AP60" i="1"/>
  <c r="BG65" i="1"/>
  <c r="AY65" i="1"/>
  <c r="AQ65" i="1"/>
  <c r="AR65" i="1" s="1"/>
  <c r="BF65" i="1"/>
  <c r="BC31" i="1"/>
  <c r="BB32" i="1"/>
  <c r="AY36" i="1"/>
  <c r="AU46" i="1"/>
  <c r="BF49" i="1"/>
  <c r="BB49" i="1"/>
  <c r="AP49" i="1"/>
  <c r="BC49" i="1"/>
  <c r="BF58" i="1"/>
  <c r="BD58" i="1"/>
  <c r="BB58" i="1"/>
  <c r="AZ58" i="1"/>
  <c r="AP58" i="1"/>
  <c r="BE58" i="1"/>
  <c r="BA58" i="1"/>
  <c r="AW58" i="1"/>
  <c r="AX58" i="1" s="1"/>
  <c r="AS58" i="1"/>
  <c r="AT58" i="1" s="1"/>
  <c r="AO58" i="1"/>
  <c r="AQ58" i="1"/>
  <c r="AR58" i="1" s="1"/>
  <c r="AY58" i="1"/>
  <c r="BG58" i="1"/>
  <c r="AQ61" i="1"/>
  <c r="AY61" i="1"/>
  <c r="BG61" i="1"/>
  <c r="AY66" i="1"/>
  <c r="BG71" i="1"/>
  <c r="BE71" i="1"/>
  <c r="BC71" i="1"/>
  <c r="BA71" i="1"/>
  <c r="AY71" i="1"/>
  <c r="AW71" i="1"/>
  <c r="AX71" i="1" s="1"/>
  <c r="AU71" i="1"/>
  <c r="AS71" i="1"/>
  <c r="AT71" i="1" s="1"/>
  <c r="AQ71" i="1"/>
  <c r="AR71" i="1" s="1"/>
  <c r="AO71" i="1"/>
  <c r="BF71" i="1"/>
  <c r="BD71" i="1"/>
  <c r="BB71" i="1"/>
  <c r="AZ71" i="1"/>
  <c r="AV71" i="1"/>
  <c r="AP71" i="1"/>
  <c r="BF72" i="1"/>
  <c r="AP72" i="1"/>
  <c r="BA72" i="1"/>
  <c r="AS72" i="1"/>
  <c r="AT72" i="1" s="1"/>
  <c r="BG73" i="1"/>
  <c r="BE73" i="1"/>
  <c r="BC73" i="1"/>
  <c r="BA73" i="1"/>
  <c r="AY73" i="1"/>
  <c r="AW73" i="1"/>
  <c r="AX73" i="1" s="1"/>
  <c r="AU73" i="1"/>
  <c r="AS73" i="1"/>
  <c r="AT73" i="1" s="1"/>
  <c r="AQ73" i="1"/>
  <c r="AR73" i="1" s="1"/>
  <c r="AO73" i="1"/>
  <c r="BF73" i="1"/>
  <c r="BD73" i="1"/>
  <c r="BB73" i="1"/>
  <c r="AZ73" i="1"/>
  <c r="AV73" i="1"/>
  <c r="AP73" i="1"/>
  <c r="BF74" i="1"/>
  <c r="BD74" i="1"/>
  <c r="BB74" i="1"/>
  <c r="AZ74" i="1"/>
  <c r="AP74" i="1"/>
  <c r="BG74" i="1"/>
  <c r="BE74" i="1"/>
  <c r="BC74" i="1"/>
  <c r="BA74" i="1"/>
  <c r="AY74" i="1"/>
  <c r="AW74" i="1"/>
  <c r="AX74" i="1" s="1"/>
  <c r="AU74" i="1"/>
  <c r="AV74" i="1" s="1"/>
  <c r="AS74" i="1"/>
  <c r="AT74" i="1" s="1"/>
  <c r="AQ74" i="1"/>
  <c r="AR74" i="1" s="1"/>
  <c r="AO74" i="1"/>
  <c r="BG75" i="1"/>
  <c r="BE75" i="1"/>
  <c r="BC75" i="1"/>
  <c r="BA75" i="1"/>
  <c r="AY75" i="1"/>
  <c r="AW75" i="1"/>
  <c r="AX75" i="1" s="1"/>
  <c r="AU75" i="1"/>
  <c r="AS75" i="1"/>
  <c r="AT75" i="1" s="1"/>
  <c r="AQ75" i="1"/>
  <c r="AR75" i="1" s="1"/>
  <c r="AO75" i="1"/>
  <c r="BF75" i="1"/>
  <c r="BD75" i="1"/>
  <c r="BB75" i="1"/>
  <c r="AZ75" i="1"/>
  <c r="AV75" i="1"/>
  <c r="AP75" i="1"/>
  <c r="BG32" i="1"/>
  <c r="BE32" i="1"/>
  <c r="BC32" i="1"/>
  <c r="BA32" i="1"/>
  <c r="AY32" i="1"/>
  <c r="AW32" i="1"/>
  <c r="AU32" i="1"/>
  <c r="AV32" i="1" s="1"/>
  <c r="AS32" i="1"/>
  <c r="AT32" i="1" s="1"/>
  <c r="AQ32" i="1"/>
  <c r="AO32" i="1"/>
  <c r="AP32" i="1"/>
  <c r="AX32" i="1"/>
  <c r="BF36" i="1"/>
  <c r="BD36" i="1"/>
  <c r="BB36" i="1"/>
  <c r="AZ36" i="1"/>
  <c r="AP36" i="1"/>
  <c r="AQ36" i="1"/>
  <c r="AR36" i="1" s="1"/>
  <c r="AU36" i="1"/>
  <c r="AV36" i="1" s="1"/>
  <c r="BC36" i="1"/>
  <c r="AQ46" i="1"/>
  <c r="AQ49" i="1"/>
  <c r="AR49" i="1" s="1"/>
  <c r="AY49" i="1"/>
  <c r="BG49" i="1"/>
  <c r="M52" i="1"/>
  <c r="BF31" i="1"/>
  <c r="BD31" i="1"/>
  <c r="BB31" i="1"/>
  <c r="AZ31" i="1"/>
  <c r="AP31" i="1"/>
  <c r="AO31" i="1"/>
  <c r="AS31" i="1"/>
  <c r="AT31" i="1" s="1"/>
  <c r="AW31" i="1"/>
  <c r="AX31" i="1" s="1"/>
  <c r="BA31" i="1"/>
  <c r="BE31" i="1"/>
  <c r="AG32" i="1"/>
  <c r="AR32" i="1"/>
  <c r="AZ32" i="1"/>
  <c r="BD32" i="1"/>
  <c r="AG34" i="1"/>
  <c r="BF35" i="1"/>
  <c r="BD35" i="1"/>
  <c r="BB35" i="1"/>
  <c r="AZ35" i="1"/>
  <c r="AP35" i="1"/>
  <c r="AQ35" i="1"/>
  <c r="AR35" i="1" s="1"/>
  <c r="AU35" i="1"/>
  <c r="AV35" i="1" s="1"/>
  <c r="AY35" i="1"/>
  <c r="BC35" i="1"/>
  <c r="BG35" i="1"/>
  <c r="AO36" i="1"/>
  <c r="AS36" i="1"/>
  <c r="AT36" i="1" s="1"/>
  <c r="AW36" i="1"/>
  <c r="AX36" i="1" s="1"/>
  <c r="BA36" i="1"/>
  <c r="BE36" i="1"/>
  <c r="M37" i="1"/>
  <c r="AG40" i="1"/>
  <c r="BD41" i="1"/>
  <c r="AZ41" i="1"/>
  <c r="AQ41" i="1"/>
  <c r="AR41" i="1" s="1"/>
  <c r="AY41" i="1"/>
  <c r="BG41" i="1"/>
  <c r="AG43" i="1"/>
  <c r="AG45" i="1"/>
  <c r="BF46" i="1"/>
  <c r="BD46" i="1"/>
  <c r="BB46" i="1"/>
  <c r="AZ46" i="1"/>
  <c r="AV46" i="1"/>
  <c r="AR46" i="1"/>
  <c r="AP46" i="1"/>
  <c r="AO46" i="1"/>
  <c r="AS46" i="1"/>
  <c r="AT46" i="1" s="1"/>
  <c r="AW46" i="1"/>
  <c r="AX46" i="1" s="1"/>
  <c r="BA46" i="1"/>
  <c r="BE46" i="1"/>
  <c r="AG47" i="1"/>
  <c r="AO49" i="1"/>
  <c r="AS49" i="1"/>
  <c r="AT49" i="1" s="1"/>
  <c r="AW49" i="1"/>
  <c r="AX49" i="1" s="1"/>
  <c r="BA49" i="1"/>
  <c r="BE49" i="1"/>
  <c r="AG50" i="1"/>
  <c r="BF51" i="1"/>
  <c r="BB51" i="1"/>
  <c r="AQ51" i="1"/>
  <c r="AR51" i="1" s="1"/>
  <c r="AY51" i="1"/>
  <c r="BG51" i="1"/>
  <c r="AQ54" i="1"/>
  <c r="AR54" i="1" s="1"/>
  <c r="AY54" i="1"/>
  <c r="AY56" i="1"/>
  <c r="AU58" i="1"/>
  <c r="AV58" i="1" s="1"/>
  <c r="BC58" i="1"/>
  <c r="AU61" i="1"/>
  <c r="AV61" i="1" s="1"/>
  <c r="BF63" i="1"/>
  <c r="BD63" i="1"/>
  <c r="BB63" i="1"/>
  <c r="AZ63" i="1"/>
  <c r="AT63" i="1"/>
  <c r="AP63" i="1"/>
  <c r="BG63" i="1"/>
  <c r="BC63" i="1"/>
  <c r="AY63" i="1"/>
  <c r="AU63" i="1"/>
  <c r="AV63" i="1" s="1"/>
  <c r="AQ63" i="1"/>
  <c r="AR63" i="1" s="1"/>
  <c r="AG63" i="1"/>
  <c r="AO63" i="1"/>
  <c r="AW63" i="1"/>
  <c r="AX63" i="1" s="1"/>
  <c r="BE63" i="1"/>
  <c r="BG64" i="1"/>
  <c r="BE64" i="1"/>
  <c r="BC64" i="1"/>
  <c r="BA64" i="1"/>
  <c r="AY64" i="1"/>
  <c r="AW64" i="1"/>
  <c r="AX64" i="1" s="1"/>
  <c r="AU64" i="1"/>
  <c r="AV64" i="1" s="1"/>
  <c r="AS64" i="1"/>
  <c r="AQ64" i="1"/>
  <c r="AR64" i="1" s="1"/>
  <c r="AO64" i="1"/>
  <c r="BF64" i="1"/>
  <c r="BB64" i="1"/>
  <c r="AT64" i="1"/>
  <c r="AP64" i="1"/>
  <c r="BD64" i="1"/>
  <c r="AU66" i="1"/>
  <c r="BF54" i="1"/>
  <c r="BD54" i="1"/>
  <c r="BB54" i="1"/>
  <c r="AZ54" i="1"/>
  <c r="AV54" i="1"/>
  <c r="AP54" i="1"/>
  <c r="AO54" i="1"/>
  <c r="AS54" i="1"/>
  <c r="AT54" i="1" s="1"/>
  <c r="AW54" i="1"/>
  <c r="AX54" i="1" s="1"/>
  <c r="BA54" i="1"/>
  <c r="BE54" i="1"/>
  <c r="AG55" i="1"/>
  <c r="BF56" i="1"/>
  <c r="BD56" i="1"/>
  <c r="BB56" i="1"/>
  <c r="AZ56" i="1"/>
  <c r="AP56" i="1"/>
  <c r="AO56" i="1"/>
  <c r="AS56" i="1"/>
  <c r="AT56" i="1" s="1"/>
  <c r="AW56" i="1"/>
  <c r="AX56" i="1" s="1"/>
  <c r="BA56" i="1"/>
  <c r="BE56" i="1"/>
  <c r="M57" i="1"/>
  <c r="M59" i="1"/>
  <c r="AG60" i="1"/>
  <c r="BF61" i="1"/>
  <c r="BD61" i="1"/>
  <c r="BB61" i="1"/>
  <c r="AZ61" i="1"/>
  <c r="AR61" i="1"/>
  <c r="AP61" i="1"/>
  <c r="AO61" i="1"/>
  <c r="AS61" i="1"/>
  <c r="AT61" i="1" s="1"/>
  <c r="AW61" i="1"/>
  <c r="AX61" i="1" s="1"/>
  <c r="BA61" i="1"/>
  <c r="BE61" i="1"/>
  <c r="M62" i="1"/>
  <c r="AG65" i="1"/>
  <c r="BF66" i="1"/>
  <c r="BD66" i="1"/>
  <c r="BB66" i="1"/>
  <c r="AZ66" i="1"/>
  <c r="AV66" i="1"/>
  <c r="AP66" i="1"/>
  <c r="AO66" i="1"/>
  <c r="AS66" i="1"/>
  <c r="AT66" i="1" s="1"/>
  <c r="AW66" i="1"/>
  <c r="AX66" i="1" s="1"/>
  <c r="BA66" i="1"/>
  <c r="BE66" i="1"/>
  <c r="M67" i="1"/>
  <c r="M68" i="1"/>
  <c r="M69" i="1"/>
  <c r="BF70" i="1"/>
  <c r="BD70" i="1"/>
  <c r="BB70" i="1"/>
  <c r="AZ70" i="1"/>
  <c r="AP70" i="1"/>
  <c r="BG70" i="1"/>
  <c r="BE70" i="1"/>
  <c r="BC70" i="1"/>
  <c r="BA70" i="1"/>
  <c r="AY70" i="1"/>
  <c r="AW70" i="1"/>
  <c r="AX70" i="1" s="1"/>
  <c r="AU70" i="1"/>
  <c r="AV70" i="1" s="1"/>
  <c r="AS70" i="1"/>
  <c r="AT70" i="1" s="1"/>
  <c r="AQ70" i="1"/>
  <c r="AR70" i="1" s="1"/>
  <c r="AO70" i="1"/>
  <c r="BG76" i="1"/>
  <c r="BE76" i="1"/>
  <c r="BC76" i="1"/>
  <c r="BA76" i="1"/>
  <c r="AY76" i="1"/>
  <c r="AW76" i="1"/>
  <c r="AX76" i="1" s="1"/>
  <c r="AU76" i="1"/>
  <c r="AV76" i="1" s="1"/>
  <c r="AS76" i="1"/>
  <c r="AT76" i="1" s="1"/>
  <c r="AQ76" i="1"/>
  <c r="AR76" i="1" s="1"/>
  <c r="AO76" i="1"/>
  <c r="BF76" i="1"/>
  <c r="BD76" i="1"/>
  <c r="BB76" i="1"/>
  <c r="AZ76" i="1"/>
  <c r="AP76" i="1"/>
  <c r="BB72" i="1" l="1"/>
  <c r="BE72" i="1"/>
  <c r="AW72" i="1"/>
  <c r="AX72" i="1" s="1"/>
  <c r="AO72" i="1"/>
  <c r="BC65" i="1"/>
  <c r="AU65" i="1"/>
  <c r="AV65" i="1" s="1"/>
  <c r="BD65" i="1"/>
  <c r="BC45" i="1"/>
  <c r="AU45" i="1"/>
  <c r="AV45" i="1" s="1"/>
  <c r="BD45" i="1"/>
  <c r="BF45" i="1"/>
  <c r="AZ28" i="1"/>
  <c r="AW28" i="1"/>
  <c r="AX28" i="1" s="1"/>
  <c r="BC28" i="1"/>
  <c r="BE17" i="1"/>
  <c r="AW17" i="1"/>
  <c r="AO17" i="1"/>
  <c r="BB17" i="1"/>
  <c r="BD15" i="1"/>
  <c r="BA15" i="1"/>
  <c r="AY15" i="1"/>
  <c r="BG15" i="1"/>
  <c r="BC15" i="1"/>
  <c r="BE13" i="1"/>
  <c r="AW13" i="1"/>
  <c r="AO13" i="1"/>
  <c r="AP13" i="1"/>
  <c r="BC66" i="1"/>
  <c r="AQ66" i="1"/>
  <c r="AR66" i="1" s="1"/>
  <c r="BG66" i="1"/>
  <c r="BD49" i="1"/>
  <c r="AZ49" i="1"/>
  <c r="AU49" i="1"/>
  <c r="AV49" i="1" s="1"/>
  <c r="BC46" i="1"/>
  <c r="BG46" i="1"/>
  <c r="AY46" i="1"/>
  <c r="BG43" i="1"/>
  <c r="BC43" i="1"/>
  <c r="AY43" i="1"/>
  <c r="AU43" i="1"/>
  <c r="AV43" i="1" s="1"/>
  <c r="AQ43" i="1"/>
  <c r="AR43" i="1" s="1"/>
  <c r="BD43" i="1"/>
  <c r="BF43" i="1"/>
  <c r="AP43" i="1"/>
  <c r="BG39" i="1"/>
  <c r="BC39" i="1"/>
  <c r="AY39" i="1"/>
  <c r="AU39" i="1"/>
  <c r="AV39" i="1" s="1"/>
  <c r="AQ39" i="1"/>
  <c r="AR39" i="1" s="1"/>
  <c r="BF39" i="1"/>
  <c r="AT39" i="1"/>
  <c r="BD39" i="1"/>
  <c r="AZ39" i="1"/>
  <c r="BE33" i="1"/>
  <c r="BA33" i="1"/>
  <c r="AW33" i="1"/>
  <c r="AX33" i="1" s="1"/>
  <c r="AS33" i="1"/>
  <c r="AT33" i="1" s="1"/>
  <c r="AO33" i="1"/>
  <c r="BB33" i="1"/>
  <c r="AP33" i="1"/>
  <c r="BD33" i="1"/>
  <c r="AU31" i="1"/>
  <c r="AV31" i="1" s="1"/>
  <c r="BG31" i="1"/>
  <c r="AQ31" i="1"/>
  <c r="AR31" i="1" s="1"/>
  <c r="BA27" i="1"/>
  <c r="AO27" i="1"/>
  <c r="BE27" i="1"/>
  <c r="BD27" i="1"/>
  <c r="AZ27" i="1"/>
  <c r="AT27" i="1"/>
  <c r="AQ27" i="1"/>
  <c r="AR27" i="1" s="1"/>
  <c r="AY27" i="1"/>
  <c r="BG27" i="1"/>
  <c r="AT14" i="1"/>
  <c r="AX14" i="1"/>
  <c r="AV14" i="1"/>
  <c r="AR14" i="1"/>
  <c r="AY19" i="1"/>
  <c r="BF20" i="1"/>
  <c r="BB20" i="1"/>
  <c r="AZ20" i="1"/>
  <c r="AO20" i="1"/>
  <c r="AS20" i="1"/>
  <c r="AT20" i="1" s="1"/>
  <c r="AW20" i="1"/>
  <c r="AX20" i="1" s="1"/>
  <c r="BA20" i="1"/>
  <c r="BD72" i="1"/>
  <c r="AZ72" i="1"/>
  <c r="BG72" i="1"/>
  <c r="BC72" i="1"/>
  <c r="AY72" i="1"/>
  <c r="AU72" i="1"/>
  <c r="AV72" i="1" s="1"/>
  <c r="AQ72" i="1"/>
  <c r="AR72" i="1" s="1"/>
  <c r="BE65" i="1"/>
  <c r="BA65" i="1"/>
  <c r="AW65" i="1"/>
  <c r="AX65" i="1" s="1"/>
  <c r="AS65" i="1"/>
  <c r="AT65" i="1" s="1"/>
  <c r="AO65" i="1"/>
  <c r="AZ65" i="1"/>
  <c r="BB65" i="1"/>
  <c r="AP65" i="1"/>
  <c r="BC56" i="1"/>
  <c r="AU56" i="1"/>
  <c r="AV56" i="1" s="1"/>
  <c r="AQ56" i="1"/>
  <c r="AR56" i="1" s="1"/>
  <c r="BE51" i="1"/>
  <c r="AW51" i="1"/>
  <c r="AX51" i="1" s="1"/>
  <c r="AO51" i="1"/>
  <c r="BA51" i="1"/>
  <c r="AS51" i="1"/>
  <c r="AT51" i="1" s="1"/>
  <c r="BD51" i="1"/>
  <c r="AZ51" i="1"/>
  <c r="AP51" i="1"/>
  <c r="AU51" i="1"/>
  <c r="AV51" i="1" s="1"/>
  <c r="BC51" i="1"/>
  <c r="BE45" i="1"/>
  <c r="BA45" i="1"/>
  <c r="AW45" i="1"/>
  <c r="AX45" i="1" s="1"/>
  <c r="AS45" i="1"/>
  <c r="AT45" i="1" s="1"/>
  <c r="AO45" i="1"/>
  <c r="AZ45" i="1"/>
  <c r="AR45" i="1"/>
  <c r="BB45" i="1"/>
  <c r="AP45" i="1"/>
  <c r="BE41" i="1"/>
  <c r="AS41" i="1"/>
  <c r="AT41" i="1" s="1"/>
  <c r="AO41" i="1"/>
  <c r="BF41" i="1"/>
  <c r="BB41" i="1"/>
  <c r="AX41" i="1"/>
  <c r="AP41" i="1"/>
  <c r="AU41" i="1"/>
  <c r="AV41" i="1" s="1"/>
  <c r="BC41" i="1"/>
  <c r="BF28" i="1"/>
  <c r="BB28" i="1"/>
  <c r="AP28" i="1"/>
  <c r="AS28" i="1"/>
  <c r="AT28" i="1" s="1"/>
  <c r="BA28" i="1"/>
  <c r="AQ28" i="1"/>
  <c r="AR28" i="1" s="1"/>
  <c r="AY28" i="1"/>
  <c r="BG28" i="1"/>
  <c r="BG17" i="1"/>
  <c r="BC17" i="1"/>
  <c r="AY17" i="1"/>
  <c r="AU17" i="1"/>
  <c r="AV17" i="1" s="1"/>
  <c r="AQ17" i="1"/>
  <c r="AR17" i="1" s="1"/>
  <c r="BD17" i="1"/>
  <c r="AX17" i="1"/>
  <c r="BF17" i="1"/>
  <c r="BF15" i="1"/>
  <c r="AZ15" i="1"/>
  <c r="BE15" i="1"/>
  <c r="AW15" i="1"/>
  <c r="AO15" i="1"/>
  <c r="AQ15" i="1"/>
  <c r="AU15" i="1"/>
  <c r="BG13" i="1"/>
  <c r="BC13" i="1"/>
  <c r="AY13" i="1"/>
  <c r="AU13" i="1"/>
  <c r="AQ13" i="1"/>
  <c r="BD13" i="1"/>
  <c r="BF13" i="1"/>
  <c r="BF59" i="1"/>
  <c r="BD59" i="1"/>
  <c r="AZ59" i="1"/>
  <c r="AP59" i="1"/>
  <c r="BE59" i="1"/>
  <c r="BA59" i="1"/>
  <c r="AW59" i="1"/>
  <c r="AS59" i="1"/>
  <c r="AO59" i="1"/>
  <c r="BC59" i="1"/>
  <c r="AU59" i="1"/>
  <c r="BG59" i="1"/>
  <c r="AY59" i="1"/>
  <c r="AQ59" i="1"/>
  <c r="BF37" i="1"/>
  <c r="BD37" i="1"/>
  <c r="BB37" i="1"/>
  <c r="AZ37" i="1"/>
  <c r="AP37" i="1"/>
  <c r="BE37" i="1"/>
  <c r="BA37" i="1"/>
  <c r="AW37" i="1"/>
  <c r="AX37" i="1" s="1"/>
  <c r="AS37" i="1"/>
  <c r="AT37" i="1" s="1"/>
  <c r="AO37" i="1"/>
  <c r="BG37" i="1"/>
  <c r="BC37" i="1"/>
  <c r="AU37" i="1"/>
  <c r="AV37" i="1" s="1"/>
  <c r="AY37" i="1"/>
  <c r="AQ37" i="1"/>
  <c r="AR37" i="1" s="1"/>
  <c r="BF52" i="1"/>
  <c r="BD52" i="1"/>
  <c r="BB52" i="1"/>
  <c r="AZ52" i="1"/>
  <c r="AP52" i="1"/>
  <c r="BG52" i="1"/>
  <c r="BC52" i="1"/>
  <c r="AY52" i="1"/>
  <c r="AU52" i="1"/>
  <c r="AV52" i="1" s="1"/>
  <c r="AQ52" i="1"/>
  <c r="AR52" i="1" s="1"/>
  <c r="AO52" i="1"/>
  <c r="BE52" i="1"/>
  <c r="BA52" i="1"/>
  <c r="AW52" i="1"/>
  <c r="AX52" i="1" s="1"/>
  <c r="AS52" i="1"/>
  <c r="AT52" i="1" s="1"/>
  <c r="BF24" i="1"/>
  <c r="BD24" i="1"/>
  <c r="BB24" i="1"/>
  <c r="AZ24" i="1"/>
  <c r="AP24" i="1"/>
  <c r="BE24" i="1"/>
  <c r="BA24" i="1"/>
  <c r="AW24" i="1"/>
  <c r="AX24" i="1" s="1"/>
  <c r="AS24" i="1"/>
  <c r="AT24" i="1" s="1"/>
  <c r="AO24" i="1"/>
  <c r="BG24" i="1"/>
  <c r="BC24" i="1"/>
  <c r="AY24" i="1"/>
  <c r="AU24" i="1"/>
  <c r="AV24" i="1" s="1"/>
  <c r="AQ24" i="1"/>
  <c r="AR24" i="1" s="1"/>
  <c r="BF22" i="1"/>
  <c r="BD22" i="1"/>
  <c r="BB22" i="1"/>
  <c r="AZ22" i="1"/>
  <c r="AP22" i="1"/>
  <c r="BE22" i="1"/>
  <c r="BA22" i="1"/>
  <c r="AW22" i="1"/>
  <c r="AX22" i="1" s="1"/>
  <c r="AS22" i="1"/>
  <c r="AT22" i="1" s="1"/>
  <c r="AO22" i="1"/>
  <c r="BC22" i="1"/>
  <c r="AU22" i="1"/>
  <c r="AV22" i="1" s="1"/>
  <c r="AY22" i="1"/>
  <c r="AQ22" i="1"/>
  <c r="AR22" i="1" s="1"/>
  <c r="BG22" i="1"/>
  <c r="BF68" i="1"/>
  <c r="BD68" i="1"/>
  <c r="BB68" i="1"/>
  <c r="AZ68" i="1"/>
  <c r="AP68" i="1"/>
  <c r="BE68" i="1"/>
  <c r="BA68" i="1"/>
  <c r="AW68" i="1"/>
  <c r="AX68" i="1" s="1"/>
  <c r="AS68" i="1"/>
  <c r="AT68" i="1" s="1"/>
  <c r="AO68" i="1"/>
  <c r="BC68" i="1"/>
  <c r="AU68" i="1"/>
  <c r="AV68" i="1" s="1"/>
  <c r="BG68" i="1"/>
  <c r="AY68" i="1"/>
  <c r="AQ68" i="1"/>
  <c r="AR68" i="1" s="1"/>
  <c r="BF57" i="1"/>
  <c r="BD57" i="1"/>
  <c r="BB57" i="1"/>
  <c r="AZ57" i="1"/>
  <c r="AP57" i="1"/>
  <c r="BG57" i="1"/>
  <c r="BC57" i="1"/>
  <c r="AY57" i="1"/>
  <c r="AU57" i="1"/>
  <c r="AV57" i="1" s="1"/>
  <c r="AQ57" i="1"/>
  <c r="AR57" i="1" s="1"/>
  <c r="BE57" i="1"/>
  <c r="AW57" i="1"/>
  <c r="AX57" i="1" s="1"/>
  <c r="AO57" i="1"/>
  <c r="BA57" i="1"/>
  <c r="AS57" i="1"/>
  <c r="AT57" i="1" s="1"/>
  <c r="BF25" i="1"/>
  <c r="BD25" i="1"/>
  <c r="BB25" i="1"/>
  <c r="AZ25" i="1"/>
  <c r="AP25" i="1"/>
  <c r="BE25" i="1"/>
  <c r="BA25" i="1"/>
  <c r="AW25" i="1"/>
  <c r="AX25" i="1" s="1"/>
  <c r="AS25" i="1"/>
  <c r="AT25" i="1" s="1"/>
  <c r="AO25" i="1"/>
  <c r="BG25" i="1"/>
  <c r="BC25" i="1"/>
  <c r="AY25" i="1"/>
  <c r="AU25" i="1"/>
  <c r="AV25" i="1" s="1"/>
  <c r="AQ25" i="1"/>
  <c r="AR25" i="1" s="1"/>
  <c r="BF23" i="1"/>
  <c r="BD23" i="1"/>
  <c r="BB23" i="1"/>
  <c r="AZ23" i="1"/>
  <c r="AP23" i="1"/>
  <c r="BE23" i="1"/>
  <c r="BA23" i="1"/>
  <c r="AW23" i="1"/>
  <c r="AX23" i="1" s="1"/>
  <c r="AS23" i="1"/>
  <c r="AT23" i="1" s="1"/>
  <c r="AO23" i="1"/>
  <c r="BG23" i="1"/>
  <c r="BC23" i="1"/>
  <c r="AY23" i="1"/>
  <c r="AU23" i="1"/>
  <c r="AV23" i="1" s="1"/>
  <c r="AQ23" i="1"/>
  <c r="AR23" i="1" s="1"/>
  <c r="BF11" i="1"/>
  <c r="BD11" i="1"/>
  <c r="BB11" i="1"/>
  <c r="BB15" i="1" s="1"/>
  <c r="AZ11" i="1"/>
  <c r="AP11" i="1"/>
  <c r="BE11" i="1"/>
  <c r="BA11" i="1"/>
  <c r="AW11" i="1"/>
  <c r="AX11" i="1" s="1"/>
  <c r="AX15" i="1" s="1"/>
  <c r="AS11" i="1"/>
  <c r="AT11" i="1" s="1"/>
  <c r="AT15" i="1" s="1"/>
  <c r="AO11" i="1"/>
  <c r="BG11" i="1"/>
  <c r="AY11" i="1"/>
  <c r="AQ11" i="1"/>
  <c r="AR11" i="1" s="1"/>
  <c r="AR15" i="1" s="1"/>
  <c r="BC11" i="1"/>
  <c r="AU11" i="1"/>
  <c r="AV11" i="1" s="1"/>
  <c r="BF9" i="1"/>
  <c r="BD9" i="1"/>
  <c r="BB9" i="1"/>
  <c r="BB13" i="1" s="1"/>
  <c r="BB16" i="1" s="1"/>
  <c r="AZ9" i="1"/>
  <c r="AR9" i="1"/>
  <c r="AR13" i="1" s="1"/>
  <c r="AR16" i="1" s="1"/>
  <c r="AP9" i="1"/>
  <c r="BE9" i="1"/>
  <c r="BA9" i="1"/>
  <c r="AW9" i="1"/>
  <c r="AX9" i="1" s="1"/>
  <c r="AS9" i="1"/>
  <c r="AT9" i="1" s="1"/>
  <c r="AO9" i="1"/>
  <c r="BG9" i="1"/>
  <c r="AY9" i="1"/>
  <c r="AQ9" i="1"/>
  <c r="BC9" i="1"/>
  <c r="AU9" i="1"/>
  <c r="AV9" i="1" s="1"/>
  <c r="BG69" i="1"/>
  <c r="BE69" i="1"/>
  <c r="BC69" i="1"/>
  <c r="BA69" i="1"/>
  <c r="AY69" i="1"/>
  <c r="AW69" i="1"/>
  <c r="AX69" i="1" s="1"/>
  <c r="AU69" i="1"/>
  <c r="AV69" i="1" s="1"/>
  <c r="AS69" i="1"/>
  <c r="AQ69" i="1"/>
  <c r="AR69" i="1" s="1"/>
  <c r="AO69" i="1"/>
  <c r="BF69" i="1"/>
  <c r="BD69" i="1"/>
  <c r="BB69" i="1"/>
  <c r="AZ69" i="1"/>
  <c r="AT69" i="1"/>
  <c r="AP69" i="1"/>
  <c r="BF67" i="1"/>
  <c r="BD67" i="1"/>
  <c r="BB67" i="1"/>
  <c r="AZ67" i="1"/>
  <c r="AP67" i="1"/>
  <c r="BE67" i="1"/>
  <c r="BA67" i="1"/>
  <c r="AW67" i="1"/>
  <c r="AX67" i="1" s="1"/>
  <c r="AS67" i="1"/>
  <c r="AT67" i="1" s="1"/>
  <c r="AO67" i="1"/>
  <c r="BC67" i="1"/>
  <c r="AU67" i="1"/>
  <c r="AV67" i="1" s="1"/>
  <c r="BG67" i="1"/>
  <c r="AY67" i="1"/>
  <c r="AQ67" i="1"/>
  <c r="AR67" i="1" s="1"/>
  <c r="BF62" i="1"/>
  <c r="BD62" i="1"/>
  <c r="BB62" i="1"/>
  <c r="AZ62" i="1"/>
  <c r="AP62" i="1"/>
  <c r="BG62" i="1"/>
  <c r="BC62" i="1"/>
  <c r="AY62" i="1"/>
  <c r="AU62" i="1"/>
  <c r="AV62" i="1" s="1"/>
  <c r="AQ62" i="1"/>
  <c r="AR62" i="1" s="1"/>
  <c r="BA62" i="1"/>
  <c r="AS62" i="1"/>
  <c r="AT62" i="1" s="1"/>
  <c r="BE62" i="1"/>
  <c r="AW62" i="1"/>
  <c r="AX62" i="1" s="1"/>
  <c r="AO62" i="1"/>
  <c r="BF30" i="1"/>
  <c r="BD30" i="1"/>
  <c r="BB30" i="1"/>
  <c r="AZ30" i="1"/>
  <c r="AP30" i="1"/>
  <c r="BG30" i="1"/>
  <c r="BC30" i="1"/>
  <c r="AY30" i="1"/>
  <c r="AU30" i="1"/>
  <c r="AV30" i="1" s="1"/>
  <c r="AS30" i="1"/>
  <c r="AT30" i="1" s="1"/>
  <c r="BE30" i="1"/>
  <c r="BA30" i="1"/>
  <c r="AW30" i="1"/>
  <c r="AX30" i="1" s="1"/>
  <c r="AQ30" i="1"/>
  <c r="AR30" i="1" s="1"/>
  <c r="AO30" i="1"/>
  <c r="AV13" i="1" l="1"/>
  <c r="AV16" i="1" s="1"/>
  <c r="AV15" i="1"/>
  <c r="AT13" i="1"/>
  <c r="AT16" i="1" s="1"/>
  <c r="AT59" i="1"/>
  <c r="AX13" i="1"/>
  <c r="AX16" i="1" s="1"/>
  <c r="AX59" i="1"/>
  <c r="AR59" i="1"/>
  <c r="AV59" i="1"/>
  <c r="BB59" i="1"/>
</calcChain>
</file>

<file path=xl/sharedStrings.xml><?xml version="1.0" encoding="utf-8"?>
<sst xmlns="http://schemas.openxmlformats.org/spreadsheetml/2006/main" count="142" uniqueCount="138">
  <si>
    <t>Bodovna rang-lista nastavnika, stručnih saradnika i saradnika</t>
  </si>
  <si>
    <t>dijete šehida</t>
  </si>
  <si>
    <t>porodica šehida</t>
  </si>
  <si>
    <t>RVI</t>
  </si>
  <si>
    <t>borac</t>
  </si>
  <si>
    <t>dijete RVI</t>
  </si>
  <si>
    <t>dijete borca</t>
  </si>
  <si>
    <t>priz. i odlik. DOD.</t>
  </si>
  <si>
    <t>dijete priz. i odlik. DOD.</t>
  </si>
  <si>
    <t>org. otpora DOD.</t>
  </si>
  <si>
    <t>mal. borac DOD.</t>
  </si>
  <si>
    <t>dijete um. borca DOD.</t>
  </si>
  <si>
    <t>supruga RVI</t>
  </si>
  <si>
    <t>0-9</t>
  </si>
  <si>
    <t>0-36</t>
  </si>
  <si>
    <t>0-6</t>
  </si>
  <si>
    <t>Ustanova: JU OŠ "MEHMEDALIJA MAK DIZDAR      Radno mjesto: B)2 SOCIJALNI RADNIK</t>
  </si>
  <si>
    <t>X-VII</t>
  </si>
  <si>
    <t>VI-III</t>
  </si>
  <si>
    <t>II i I</t>
  </si>
  <si>
    <t>Prezime i ime kandidata</t>
  </si>
  <si>
    <t>Radni staž/radno iskustvo</t>
  </si>
  <si>
    <t>Vrijeme provedeno na evidenciji službe za zapošljavanje</t>
  </si>
  <si>
    <t>Stručna zvanja</t>
  </si>
  <si>
    <t>Akademska zvanja</t>
  </si>
  <si>
    <t>Posebna priznanja</t>
  </si>
  <si>
    <t>Dopunska prava boraca-branitelja BiH i članova njihovih porodica</t>
  </si>
  <si>
    <t>Ukupni broj bodova</t>
  </si>
  <si>
    <t>Rang</t>
  </si>
  <si>
    <t xml:space="preserve">(1) a) </t>
  </si>
  <si>
    <t>(1) b)</t>
  </si>
  <si>
    <t xml:space="preserve">(1) c) </t>
  </si>
  <si>
    <t>(1) d)</t>
  </si>
  <si>
    <t>(1) e)</t>
  </si>
  <si>
    <t>2.</t>
  </si>
  <si>
    <t>Zbir max 30 osim (1) e)</t>
  </si>
  <si>
    <t>biro</t>
  </si>
  <si>
    <t>(1) a) ili b)</t>
  </si>
  <si>
    <t>(1) a), b) ili c)</t>
  </si>
  <si>
    <t>Član 9.</t>
  </si>
  <si>
    <t>Član 10.</t>
  </si>
  <si>
    <t>Član 11.</t>
  </si>
  <si>
    <t>Član 12.</t>
  </si>
  <si>
    <t>Član 13.</t>
  </si>
  <si>
    <t>Član 14.</t>
  </si>
  <si>
    <t>na</t>
  </si>
  <si>
    <t>pored</t>
  </si>
  <si>
    <t>asis</t>
  </si>
  <si>
    <t>izvan</t>
  </si>
  <si>
    <t>dod u</t>
  </si>
  <si>
    <t>prip</t>
  </si>
  <si>
    <t>max</t>
  </si>
  <si>
    <t>struč</t>
  </si>
  <si>
    <t>akad</t>
  </si>
  <si>
    <t>pos</t>
  </si>
  <si>
    <t>dop</t>
  </si>
  <si>
    <t>stav (1)</t>
  </si>
  <si>
    <t>stav (2)</t>
  </si>
  <si>
    <t>zv</t>
  </si>
  <si>
    <t>priz</t>
  </si>
  <si>
    <t>prav</t>
  </si>
  <si>
    <t>a)</t>
  </si>
  <si>
    <t>b)</t>
  </si>
  <si>
    <t>c)</t>
  </si>
  <si>
    <t>d)</t>
  </si>
  <si>
    <t>e)</t>
  </si>
  <si>
    <t>4,6,8</t>
  </si>
  <si>
    <t>bor</t>
  </si>
  <si>
    <t>Hadžić Lejla</t>
  </si>
  <si>
    <t>Hrelja Admira</t>
  </si>
  <si>
    <t>Lukač Sadija</t>
  </si>
  <si>
    <t>Nukić Meliha</t>
  </si>
  <si>
    <t>Hodžić Almina</t>
  </si>
  <si>
    <t>Alt Balta Snježana</t>
  </si>
  <si>
    <t>Isanović Aida</t>
  </si>
  <si>
    <t>Dikonja Sanel</t>
  </si>
  <si>
    <t>Ahmetspahić Dženita</t>
  </si>
  <si>
    <t>Klačar Mensura</t>
  </si>
  <si>
    <t>Vranešić Mahira</t>
  </si>
  <si>
    <t>Kovač Larisa</t>
  </si>
  <si>
    <t>Fejzić Irnesa</t>
  </si>
  <si>
    <t>Mulaosmanović Alma</t>
  </si>
  <si>
    <t>Franca Handan Elvira</t>
  </si>
  <si>
    <t>Muharem Aldijana</t>
  </si>
  <si>
    <t>Hasanović Nedina</t>
  </si>
  <si>
    <t>Drakovac Arnela</t>
  </si>
  <si>
    <t>Jahić Belma</t>
  </si>
  <si>
    <t>Vrabac Adisa</t>
  </si>
  <si>
    <t>Tupo Nermina</t>
  </si>
  <si>
    <t>Korjenić Amina</t>
  </si>
  <si>
    <t>Užičanin Enisa</t>
  </si>
  <si>
    <t>Muftić Arapović Amela</t>
  </si>
  <si>
    <t>Zeković Dženetina</t>
  </si>
  <si>
    <t>Kujundžić Harisa</t>
  </si>
  <si>
    <t>Hadžić Suada</t>
  </si>
  <si>
    <t>Redžić Rusmina</t>
  </si>
  <si>
    <t>Fejzić Lejla</t>
  </si>
  <si>
    <t>Obućina Selma</t>
  </si>
  <si>
    <t>Hećo Sabahudina</t>
  </si>
  <si>
    <t>Šahinović Emira</t>
  </si>
  <si>
    <t>Botulja Tendžo Senija</t>
  </si>
  <si>
    <t>Hafizović Šejla</t>
  </si>
  <si>
    <t>Kalaba Indira</t>
  </si>
  <si>
    <t>Rizvić Begić Sabira</t>
  </si>
  <si>
    <t>Kurdija Šejla</t>
  </si>
  <si>
    <t>Bradić Belma</t>
  </si>
  <si>
    <t>Hasanović Elvisa</t>
  </si>
  <si>
    <t>Sejdinović Ramiza</t>
  </si>
  <si>
    <t>Kešmer Belmira</t>
  </si>
  <si>
    <t>Bihorac Hadžimuhović Mersiha</t>
  </si>
  <si>
    <t>Bahtanović Jasna</t>
  </si>
  <si>
    <t>Tatarin Kenan</t>
  </si>
  <si>
    <t>Merdić Jasmina</t>
  </si>
  <si>
    <t>Duraković Mirela</t>
  </si>
  <si>
    <t>Bajrović Kadić Aldijana</t>
  </si>
  <si>
    <t>Hadžihalilović Sabina</t>
  </si>
  <si>
    <t>Brkanić Larisa</t>
  </si>
  <si>
    <t>Kosovac Samka</t>
  </si>
  <si>
    <t>Baličevac Edita</t>
  </si>
  <si>
    <t>Šljivo Emina</t>
  </si>
  <si>
    <t>Krupalija Mirsada</t>
  </si>
  <si>
    <t>Begić Edisa</t>
  </si>
  <si>
    <t>Smajlović Ferida</t>
  </si>
  <si>
    <t>Spahija Mersiha</t>
  </si>
  <si>
    <t>Ribić Kadira</t>
  </si>
  <si>
    <t>Krajina Nermina</t>
  </si>
  <si>
    <t>Ćemo Meliha</t>
  </si>
  <si>
    <t>Bajrić Ernisa</t>
  </si>
  <si>
    <t>Karaman Lana</t>
  </si>
  <si>
    <t>Ćatović Alena</t>
  </si>
  <si>
    <t>Džamalija Merima</t>
  </si>
  <si>
    <t>Sarajkić Bučan Lejla</t>
  </si>
  <si>
    <t>Murga Pavlović Amila</t>
  </si>
  <si>
    <t>Sinanović Elma</t>
  </si>
  <si>
    <t>Biber Pljevljak Nerma</t>
  </si>
  <si>
    <t>Hadžić Amra</t>
  </si>
  <si>
    <t xml:space="preserve">Napomena: Kandidati čije prijave nisu uzete u razmatranje su: Šečić Nejra, Tahirović Nerma , Kolašinac Amira, Delić Fazlić Mersiha.  Osmanspahić Elmedina, Turkušić Edisa, Smajić Alma, Smajić Arnela, Mehović Ajša, Popovac Tarik, Mulaomerović Berina, Trhulj Ajna, Baručija Emina, Ždralović Amela, Batuša Lejla, Skenderović Selma, Čamo Vedrana, Suljević Zineta, Čović Elma, Gracić Minela. </t>
  </si>
  <si>
    <t>Predsjednik Komisije: Aljić Sabina član Komisije: Jahić Larisa član Komisije: Bašić-Šarac Meliha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</si>
</sst>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charset val="238"/>
      <scheme val="minor"/>
    </font>
    <font>
      <b/>
      <sz val="14"/>
      <color theme="1"/>
      <name val="Times New Roman"/>
      <family val="1"/>
    </font>
    <font>
      <sz val="10"/>
      <color theme="1"/>
      <name val="Times New Roman"/>
      <family val="1"/>
      <charset val="238"/>
    </font>
    <font>
      <sz val="9"/>
      <color theme="1"/>
      <name val="Times New Roman"/>
      <family val="1"/>
      <charset val="238"/>
    </font>
    <font>
      <b/>
      <sz val="11"/>
      <color theme="1"/>
      <name val="Times New Roman"/>
      <family val="1"/>
      <charset val="238"/>
    </font>
    <font>
      <sz val="11"/>
      <name val="Times New Roman"/>
      <family val="1"/>
    </font>
    <font>
      <sz val="10"/>
      <name val="Times New Roman"/>
      <family val="1"/>
    </font>
    <font>
      <sz val="9"/>
      <name val="Times New Roman"/>
      <family val="1"/>
    </font>
    <font>
      <sz val="11"/>
      <color theme="1"/>
      <name val="Times New Roman"/>
      <family val="1"/>
      <charset val="238"/>
    </font>
    <font>
      <sz val="12"/>
      <name val="Times New Roman"/>
      <family val="1"/>
      <charset val="238"/>
    </font>
    <font>
      <b/>
      <sz val="11"/>
      <color rgb="FFFF0000"/>
      <name val="Times New Roman"/>
      <family val="1"/>
    </font>
    <font>
      <sz val="11"/>
      <color rgb="FFFF0000"/>
      <name val="Times New Roman"/>
      <family val="1"/>
    </font>
    <font>
      <sz val="12"/>
      <color theme="1"/>
      <name val="Times New Roman"/>
      <family val="1"/>
    </font>
    <font>
      <b/>
      <sz val="10"/>
      <color theme="1"/>
      <name val="Times New Roman"/>
      <family val="1"/>
      <charset val="238"/>
    </font>
    <font>
      <b/>
      <sz val="12"/>
      <color theme="1"/>
      <name val="Times New Roman"/>
      <family val="1"/>
    </font>
    <font>
      <sz val="12"/>
      <name val="Times New Roman"/>
      <family val="1"/>
    </font>
    <font>
      <b/>
      <sz val="11"/>
      <name val="Times New Roman"/>
      <family val="1"/>
      <charset val="238"/>
    </font>
    <font>
      <sz val="11"/>
      <color theme="1"/>
      <name val="Times New Roman"/>
      <family val="1"/>
    </font>
    <font>
      <sz val="9"/>
      <name val="Times New Roman"/>
      <family val="1"/>
      <charset val="238"/>
    </font>
    <font>
      <b/>
      <sz val="9"/>
      <color theme="1"/>
      <name val="Times New Roman"/>
      <family val="1"/>
      <charset val="238"/>
    </font>
    <font>
      <b/>
      <sz val="9"/>
      <name val="Times New Roman"/>
      <family val="1"/>
      <charset val="238"/>
    </font>
    <font>
      <u/>
      <sz val="11"/>
      <color theme="10"/>
      <name val="Calibri"/>
      <family val="2"/>
      <charset val="238"/>
      <scheme val="minor"/>
    </font>
    <font>
      <u/>
      <sz val="9"/>
      <color theme="10"/>
      <name val="Calibri"/>
      <family val="2"/>
      <charset val="238"/>
      <scheme val="minor"/>
    </font>
    <font>
      <sz val="10"/>
      <color rgb="FFFF0000"/>
      <name val="Times New Roman"/>
      <family val="1"/>
      <charset val="238"/>
    </font>
    <font>
      <b/>
      <sz val="10"/>
      <name val="Times New Roman"/>
      <family val="1"/>
    </font>
    <font>
      <b/>
      <sz val="10"/>
      <color theme="1"/>
      <name val="Times New Roman"/>
      <family val="1"/>
    </font>
    <font>
      <b/>
      <sz val="12"/>
      <color rgb="FFFF0000"/>
      <name val="Times New Roman"/>
      <family val="1"/>
    </font>
    <font>
      <sz val="10"/>
      <name val="Times New Roman"/>
      <family val="1"/>
      <charset val="238"/>
    </font>
    <font>
      <sz val="11"/>
      <name val="Times New Roman"/>
      <family val="1"/>
      <charset val="238"/>
    </font>
    <font>
      <b/>
      <sz val="11"/>
      <name val="Times New Roman"/>
      <family val="1"/>
    </font>
    <font>
      <b/>
      <sz val="12"/>
      <name val="Times New Roman"/>
      <family val="1"/>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21" fillId="0" borderId="0" applyNumberFormat="0" applyFill="0" applyBorder="0" applyAlignment="0" applyProtection="0"/>
  </cellStyleXfs>
  <cellXfs count="136">
    <xf numFmtId="0" fontId="0" fillId="0" borderId="0" xfId="0"/>
    <xf numFmtId="0" fontId="2" fillId="2" borderId="0" xfId="0" applyFont="1" applyFill="1" applyAlignment="1">
      <alignment horizontal="center" vertical="center"/>
    </xf>
    <xf numFmtId="0" fontId="3" fillId="0" borderId="0" xfId="0" applyFont="1" applyBorder="1" applyAlignment="1">
      <alignment vertical="center" textRotation="180"/>
    </xf>
    <xf numFmtId="0" fontId="4" fillId="0" borderId="0" xfId="0" applyFont="1" applyFill="1" applyAlignment="1">
      <alignment wrapText="1"/>
    </xf>
    <xf numFmtId="0" fontId="4" fillId="2" borderId="0" xfId="0" applyFont="1" applyFill="1" applyAlignment="1">
      <alignment horizontal="center" wrapText="1"/>
    </xf>
    <xf numFmtId="0" fontId="5" fillId="11" borderId="0" xfId="0" applyFont="1" applyFill="1" applyBorder="1" applyAlignment="1">
      <alignment horizontal="center" vertical="top" wrapText="1"/>
    </xf>
    <xf numFmtId="0" fontId="8" fillId="0" borderId="0" xfId="0" applyFont="1"/>
    <xf numFmtId="0" fontId="2" fillId="0" borderId="0" xfId="0" applyFont="1" applyAlignment="1">
      <alignment horizontal="center" vertical="center"/>
    </xf>
    <xf numFmtId="0" fontId="4" fillId="2" borderId="0" xfId="0" applyFont="1" applyFill="1"/>
    <xf numFmtId="0" fontId="5" fillId="2" borderId="0" xfId="0" applyFont="1" applyFill="1" applyBorder="1" applyAlignment="1">
      <alignment horizontal="center" vertical="center" wrapText="1"/>
    </xf>
    <xf numFmtId="17" fontId="5" fillId="2" borderId="0" xfId="0" applyNumberFormat="1" applyFont="1" applyFill="1" applyBorder="1" applyAlignment="1">
      <alignment horizontal="center" vertical="center" wrapText="1"/>
    </xf>
    <xf numFmtId="0" fontId="8" fillId="2" borderId="0" xfId="0" applyFont="1" applyFill="1"/>
    <xf numFmtId="0" fontId="9" fillId="0" borderId="0" xfId="0" applyFont="1" applyAlignment="1">
      <alignment vertical="center"/>
    </xf>
    <xf numFmtId="0" fontId="2" fillId="0" borderId="0" xfId="0" applyFont="1" applyAlignment="1">
      <alignment vertical="center"/>
    </xf>
    <xf numFmtId="0" fontId="2" fillId="2" borderId="0" xfId="0" applyFont="1" applyFill="1" applyAlignment="1">
      <alignment horizontal="left" vertical="center"/>
    </xf>
    <xf numFmtId="0" fontId="5" fillId="2" borderId="0" xfId="0" applyFont="1" applyFill="1" applyBorder="1" applyAlignment="1">
      <alignment vertical="center"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12" fillId="0" borderId="1" xfId="0" applyFont="1" applyBorder="1" applyAlignment="1">
      <alignment horizontal="center" vertical="top" wrapText="1"/>
    </xf>
    <xf numFmtId="0" fontId="13" fillId="2" borderId="0" xfId="0" applyFont="1" applyFill="1" applyBorder="1" applyAlignment="1">
      <alignment horizontal="center" vertical="center" textRotation="90" wrapText="1"/>
    </xf>
    <xf numFmtId="0" fontId="12" fillId="2" borderId="0" xfId="0" applyFont="1" applyFill="1" applyAlignment="1">
      <alignment horizontal="center" wrapText="1"/>
    </xf>
    <xf numFmtId="0" fontId="4" fillId="2" borderId="0" xfId="0" applyFont="1" applyFill="1" applyAlignment="1">
      <alignment wrapText="1"/>
    </xf>
    <xf numFmtId="0" fontId="12" fillId="2" borderId="0" xfId="0" applyFont="1" applyFill="1" applyAlignment="1">
      <alignment wrapText="1"/>
    </xf>
    <xf numFmtId="0" fontId="15" fillId="4" borderId="0" xfId="0" applyFont="1" applyFill="1" applyAlignment="1">
      <alignment horizontal="center" vertical="center" wrapText="1"/>
    </xf>
    <xf numFmtId="0" fontId="15" fillId="9" borderId="0" xfId="0" applyFont="1" applyFill="1" applyAlignment="1">
      <alignment horizontal="center" wrapText="1"/>
    </xf>
    <xf numFmtId="0" fontId="15" fillId="7" borderId="0" xfId="0" applyFont="1" applyFill="1" applyAlignment="1">
      <alignment horizontal="center" wrapText="1"/>
    </xf>
    <xf numFmtId="0" fontId="15" fillId="17" borderId="0" xfId="0" applyFont="1" applyFill="1" applyAlignment="1">
      <alignment horizontal="center" wrapText="1"/>
    </xf>
    <xf numFmtId="0" fontId="15" fillId="18" borderId="0" xfId="0" applyFont="1" applyFill="1" applyAlignment="1">
      <alignment horizontal="center" wrapText="1"/>
    </xf>
    <xf numFmtId="0" fontId="15" fillId="2" borderId="0" xfId="0" applyFont="1" applyFill="1" applyAlignment="1">
      <alignment horizontal="center" wrapText="1"/>
    </xf>
    <xf numFmtId="164" fontId="5" fillId="5" borderId="0" xfId="0" applyNumberFormat="1" applyFont="1" applyFill="1" applyBorder="1" applyAlignment="1">
      <alignment horizontal="center" vertical="center" wrapText="1"/>
    </xf>
    <xf numFmtId="164" fontId="5" fillId="6" borderId="0" xfId="0" applyNumberFormat="1" applyFont="1" applyFill="1" applyBorder="1" applyAlignment="1">
      <alignment horizontal="center" vertical="center" wrapText="1"/>
    </xf>
    <xf numFmtId="164" fontId="5" fillId="7" borderId="0" xfId="0" applyNumberFormat="1" applyFont="1" applyFill="1" applyBorder="1" applyAlignment="1">
      <alignment horizontal="center" vertical="center" wrapText="1"/>
    </xf>
    <xf numFmtId="164" fontId="5" fillId="8" borderId="0" xfId="0" applyNumberFormat="1" applyFont="1" applyFill="1" applyBorder="1" applyAlignment="1">
      <alignment horizontal="center" vertical="center" wrapText="1"/>
    </xf>
    <xf numFmtId="164" fontId="5" fillId="11" borderId="0"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15" fillId="9" borderId="0" xfId="0" applyFont="1" applyFill="1" applyAlignment="1">
      <alignment horizontal="center" vertical="center" wrapText="1"/>
    </xf>
    <xf numFmtId="0" fontId="15" fillId="7" borderId="0" xfId="0" applyFont="1" applyFill="1" applyAlignment="1">
      <alignment horizontal="center" vertical="center" wrapText="1"/>
    </xf>
    <xf numFmtId="0" fontId="15" fillId="17" borderId="0" xfId="0" applyFont="1" applyFill="1" applyAlignment="1">
      <alignment horizontal="center" vertical="center" wrapText="1"/>
    </xf>
    <xf numFmtId="0" fontId="15" fillId="18" borderId="0" xfId="0" applyFont="1" applyFill="1" applyAlignment="1">
      <alignment horizontal="center" vertical="center" wrapText="1"/>
    </xf>
    <xf numFmtId="0" fontId="15" fillId="2" borderId="0" xfId="0" applyFont="1" applyFill="1" applyAlignment="1">
      <alignment horizontal="center" vertical="center" wrapText="1"/>
    </xf>
    <xf numFmtId="164" fontId="5" fillId="2" borderId="0" xfId="0" applyNumberFormat="1" applyFont="1" applyFill="1" applyBorder="1" applyAlignment="1">
      <alignment horizontal="center" vertical="center" wrapText="1"/>
    </xf>
    <xf numFmtId="2" fontId="12" fillId="2" borderId="0" xfId="0" applyNumberFormat="1" applyFont="1" applyFill="1" applyAlignment="1">
      <alignment horizontal="center" vertical="center" wrapText="1"/>
    </xf>
    <xf numFmtId="0" fontId="16" fillId="2" borderId="0" xfId="0" applyFont="1" applyFill="1" applyBorder="1" applyAlignment="1">
      <alignment wrapText="1"/>
    </xf>
    <xf numFmtId="0" fontId="17" fillId="2" borderId="0" xfId="0" applyFont="1" applyFill="1" applyAlignment="1">
      <alignment horizontal="center" wrapText="1"/>
    </xf>
    <xf numFmtId="0" fontId="12" fillId="0" borderId="1" xfId="0" applyFont="1" applyBorder="1" applyAlignment="1">
      <alignment horizontal="center" vertical="center" wrapText="1"/>
    </xf>
    <xf numFmtId="0" fontId="4" fillId="0" borderId="0" xfId="0" applyFont="1" applyFill="1" applyAlignment="1">
      <alignment horizontal="center" wrapText="1"/>
    </xf>
    <xf numFmtId="2" fontId="15"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2" fontId="15" fillId="4" borderId="0" xfId="0" applyNumberFormat="1" applyFont="1" applyFill="1" applyAlignment="1">
      <alignment horizontal="center" vertical="center" wrapText="1"/>
    </xf>
    <xf numFmtId="0" fontId="9" fillId="2" borderId="1" xfId="0" applyFont="1" applyFill="1" applyBorder="1" applyAlignment="1">
      <alignment vertical="center" wrapText="1"/>
    </xf>
    <xf numFmtId="2" fontId="3" fillId="2" borderId="1"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2" fontId="19" fillId="2" borderId="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2" fontId="19" fillId="2" borderId="0" xfId="0" applyNumberFormat="1" applyFont="1" applyFill="1" applyBorder="1" applyAlignment="1">
      <alignment horizontal="center" vertical="center" wrapText="1"/>
    </xf>
    <xf numFmtId="0" fontId="18" fillId="2" borderId="1" xfId="0" applyFont="1" applyFill="1" applyBorder="1" applyAlignment="1">
      <alignment horizontal="left" vertical="center"/>
    </xf>
    <xf numFmtId="0" fontId="22" fillId="2" borderId="1" xfId="1" applyFont="1" applyFill="1" applyBorder="1" applyAlignment="1">
      <alignment horizontal="left" vertical="center"/>
    </xf>
    <xf numFmtId="0" fontId="3" fillId="2" borderId="1" xfId="0" applyFont="1" applyFill="1" applyBorder="1" applyAlignment="1">
      <alignment horizontal="left" vertical="center" wrapText="1"/>
    </xf>
    <xf numFmtId="0" fontId="23" fillId="0" borderId="0" xfId="0" applyFont="1" applyFill="1" applyAlignment="1">
      <alignment horizontal="right" vertical="center"/>
    </xf>
    <xf numFmtId="2" fontId="24" fillId="3" borderId="0" xfId="0" applyNumberFormat="1" applyFont="1" applyFill="1" applyAlignment="1">
      <alignment horizontal="right" vertical="center"/>
    </xf>
    <xf numFmtId="2" fontId="25" fillId="3" borderId="0" xfId="0" applyNumberFormat="1" applyFont="1" applyFill="1" applyAlignment="1">
      <alignment horizontal="right" vertical="center"/>
    </xf>
    <xf numFmtId="2" fontId="14" fillId="3" borderId="0" xfId="0" applyNumberFormat="1" applyFont="1" applyFill="1" applyAlignment="1">
      <alignment horizontal="right" vertical="center"/>
    </xf>
    <xf numFmtId="2" fontId="14" fillId="4" borderId="0" xfId="0" applyNumberFormat="1" applyFont="1" applyFill="1" applyAlignment="1">
      <alignment horizontal="right" vertical="center"/>
    </xf>
    <xf numFmtId="1" fontId="26" fillId="9" borderId="0" xfId="0" applyNumberFormat="1" applyFont="1" applyFill="1" applyAlignment="1">
      <alignment horizontal="center" vertical="center"/>
    </xf>
    <xf numFmtId="1" fontId="26" fillId="7" borderId="0" xfId="0" applyNumberFormat="1" applyFont="1" applyFill="1" applyAlignment="1">
      <alignment horizontal="center" vertical="center"/>
    </xf>
    <xf numFmtId="1" fontId="26" fillId="17" borderId="0" xfId="0" applyNumberFormat="1" applyFont="1" applyFill="1" applyAlignment="1">
      <alignment horizontal="center" vertical="center"/>
    </xf>
    <xf numFmtId="2" fontId="26" fillId="18" borderId="0" xfId="0" applyNumberFormat="1" applyFont="1" applyFill="1" applyAlignment="1">
      <alignment horizontal="center" vertical="center"/>
    </xf>
    <xf numFmtId="1" fontId="2" fillId="2" borderId="0" xfId="0" applyNumberFormat="1" applyFont="1" applyFill="1" applyAlignment="1">
      <alignment horizontal="center" vertical="center"/>
    </xf>
    <xf numFmtId="2" fontId="6" fillId="3" borderId="0" xfId="0" applyNumberFormat="1" applyFont="1" applyFill="1" applyBorder="1" applyAlignment="1">
      <alignment horizontal="center" vertical="center"/>
    </xf>
    <xf numFmtId="2" fontId="6" fillId="4" borderId="0" xfId="0" applyNumberFormat="1" applyFont="1" applyFill="1" applyBorder="1" applyAlignment="1">
      <alignment horizontal="center" vertical="center"/>
    </xf>
    <xf numFmtId="2" fontId="6" fillId="5" borderId="0" xfId="0" applyNumberFormat="1" applyFont="1" applyFill="1" applyBorder="1" applyAlignment="1">
      <alignment horizontal="center" vertical="center"/>
    </xf>
    <xf numFmtId="2" fontId="6" fillId="5" borderId="0" xfId="1" applyNumberFormat="1" applyFont="1" applyFill="1" applyBorder="1" applyAlignment="1">
      <alignment horizontal="center" vertical="center"/>
    </xf>
    <xf numFmtId="2" fontId="6" fillId="6" borderId="0" xfId="0" applyNumberFormat="1" applyFont="1" applyFill="1" applyBorder="1" applyAlignment="1">
      <alignment horizontal="center" vertical="center"/>
    </xf>
    <xf numFmtId="2" fontId="6" fillId="6" borderId="0" xfId="1" applyNumberFormat="1" applyFont="1" applyFill="1" applyBorder="1" applyAlignment="1">
      <alignment horizontal="center" vertical="center"/>
    </xf>
    <xf numFmtId="2" fontId="6" fillId="7" borderId="0" xfId="1" applyNumberFormat="1" applyFont="1" applyFill="1" applyBorder="1" applyAlignment="1">
      <alignment horizontal="center" vertical="center"/>
    </xf>
    <xf numFmtId="2" fontId="6" fillId="8" borderId="0" xfId="1" applyNumberFormat="1" applyFont="1" applyFill="1" applyBorder="1" applyAlignment="1">
      <alignment horizontal="center" vertical="center"/>
    </xf>
    <xf numFmtId="2" fontId="6" fillId="9" borderId="0" xfId="0" applyNumberFormat="1" applyFont="1" applyFill="1" applyBorder="1" applyAlignment="1">
      <alignment horizontal="center" vertical="center"/>
    </xf>
    <xf numFmtId="2" fontId="6" fillId="10" borderId="0" xfId="0" applyNumberFormat="1" applyFont="1" applyFill="1" applyBorder="1" applyAlignment="1">
      <alignment horizontal="center" vertical="center"/>
    </xf>
    <xf numFmtId="2" fontId="6" fillId="11" borderId="0" xfId="0" applyNumberFormat="1" applyFont="1" applyFill="1" applyBorder="1" applyAlignment="1">
      <alignment horizontal="center" vertical="center"/>
    </xf>
    <xf numFmtId="2" fontId="6" fillId="11" borderId="0" xfId="1" applyNumberFormat="1" applyFont="1" applyFill="1" applyBorder="1" applyAlignment="1">
      <alignment horizontal="center" vertical="center"/>
    </xf>
    <xf numFmtId="2" fontId="6" fillId="12" borderId="0" xfId="0" applyNumberFormat="1" applyFont="1" applyFill="1" applyBorder="1" applyAlignment="1">
      <alignment horizontal="center" vertical="center"/>
    </xf>
    <xf numFmtId="2" fontId="6" fillId="13" borderId="0" xfId="0" applyNumberFormat="1" applyFont="1" applyFill="1" applyBorder="1" applyAlignment="1">
      <alignment horizontal="center" vertical="center"/>
    </xf>
    <xf numFmtId="2" fontId="6" fillId="14" borderId="0" xfId="0" applyNumberFormat="1" applyFont="1" applyFill="1" applyBorder="1" applyAlignment="1">
      <alignment horizontal="center" vertical="center"/>
    </xf>
    <xf numFmtId="2" fontId="6" fillId="15" borderId="0" xfId="0" applyNumberFormat="1" applyFont="1" applyFill="1" applyBorder="1" applyAlignment="1">
      <alignment horizontal="center" vertical="center"/>
    </xf>
    <xf numFmtId="2" fontId="6" fillId="16" borderId="0" xfId="0" applyNumberFormat="1" applyFont="1" applyFill="1" applyBorder="1" applyAlignment="1">
      <alignment horizontal="center" vertical="center"/>
    </xf>
    <xf numFmtId="0" fontId="27" fillId="2" borderId="0" xfId="0" applyFont="1" applyFill="1" applyBorder="1" applyAlignment="1">
      <alignment horizontal="center" vertical="center" wrapText="1"/>
    </xf>
    <xf numFmtId="0" fontId="28" fillId="0" borderId="0" xfId="0" applyFont="1"/>
    <xf numFmtId="0" fontId="18" fillId="2" borderId="1" xfId="0" applyFont="1" applyFill="1" applyBorder="1" applyAlignment="1">
      <alignment horizontal="left" vertical="center" wrapText="1"/>
    </xf>
    <xf numFmtId="0" fontId="22" fillId="2" borderId="1" xfId="1" applyFont="1" applyFill="1" applyBorder="1" applyAlignment="1">
      <alignment horizontal="left" vertical="center" wrapText="1"/>
    </xf>
    <xf numFmtId="2" fontId="20" fillId="2" borderId="0" xfId="0" applyNumberFormat="1" applyFont="1" applyFill="1" applyBorder="1" applyAlignment="1">
      <alignment horizontal="center" vertical="center" wrapText="1"/>
    </xf>
    <xf numFmtId="0" fontId="18" fillId="0" borderId="1" xfId="0" applyFont="1" applyBorder="1" applyAlignment="1">
      <alignment horizontal="left" vertical="center"/>
    </xf>
    <xf numFmtId="0" fontId="22" fillId="0" borderId="1" xfId="1" applyFont="1" applyBorder="1" applyAlignment="1">
      <alignment horizontal="lef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29" fillId="0" borderId="0" xfId="0" applyFont="1" applyAlignment="1">
      <alignment horizontal="left" vertical="center"/>
    </xf>
    <xf numFmtId="0" fontId="28" fillId="2" borderId="0" xfId="0" applyFont="1" applyFill="1" applyAlignment="1">
      <alignment horizontal="left" vertical="center"/>
    </xf>
    <xf numFmtId="0" fontId="5" fillId="2" borderId="0" xfId="0" applyFont="1" applyFill="1" applyBorder="1" applyAlignment="1">
      <alignment horizontal="left" vertical="center"/>
    </xf>
    <xf numFmtId="0" fontId="15" fillId="0" borderId="0" xfId="0" applyFont="1"/>
    <xf numFmtId="0" fontId="5" fillId="0" borderId="0" xfId="0" applyFont="1"/>
    <xf numFmtId="0" fontId="7" fillId="0" borderId="0" xfId="0" applyFont="1" applyBorder="1" applyAlignment="1">
      <alignment vertical="center" textRotation="180"/>
    </xf>
    <xf numFmtId="0" fontId="9" fillId="0" borderId="0" xfId="0" applyFont="1" applyAlignment="1">
      <alignment horizontal="left" vertical="center"/>
    </xf>
    <xf numFmtId="0" fontId="9" fillId="0" borderId="0" xfId="0" applyFont="1" applyFill="1" applyAlignment="1">
      <alignment horizontal="left" vertical="center"/>
    </xf>
    <xf numFmtId="0" fontId="30" fillId="0" borderId="0" xfId="0" applyFont="1" applyAlignment="1">
      <alignment horizontal="left" vertical="center"/>
    </xf>
    <xf numFmtId="0" fontId="9" fillId="2" borderId="0" xfId="0" applyFont="1" applyFill="1" applyAlignment="1">
      <alignment horizontal="left" vertical="center"/>
    </xf>
    <xf numFmtId="0" fontId="15" fillId="2" borderId="0" xfId="0" applyFont="1" applyFill="1" applyBorder="1" applyAlignment="1">
      <alignment horizontal="left" vertical="center"/>
    </xf>
    <xf numFmtId="0" fontId="5" fillId="7" borderId="0" xfId="0" applyFont="1" applyFill="1" applyBorder="1" applyAlignment="1">
      <alignment horizontal="center" wrapText="1"/>
    </xf>
    <xf numFmtId="0" fontId="1" fillId="0" borderId="0" xfId="0" applyFont="1" applyAlignment="1">
      <alignment horizontal="center" vertical="center"/>
    </xf>
    <xf numFmtId="0" fontId="5" fillId="3" borderId="0" xfId="0" applyFont="1" applyFill="1" applyBorder="1" applyAlignment="1">
      <alignment horizontal="center" vertical="top" wrapText="1"/>
    </xf>
    <xf numFmtId="0" fontId="6" fillId="4" borderId="0" xfId="0" applyFont="1" applyFill="1" applyBorder="1" applyAlignment="1">
      <alignment horizontal="center" vertical="top" wrapText="1"/>
    </xf>
    <xf numFmtId="0" fontId="5" fillId="5" borderId="0" xfId="0" applyFont="1" applyFill="1" applyBorder="1" applyAlignment="1">
      <alignment horizontal="center" wrapText="1"/>
    </xf>
    <xf numFmtId="0" fontId="5" fillId="6" borderId="0" xfId="0" applyFont="1" applyFill="1" applyBorder="1" applyAlignment="1">
      <alignment horizontal="center" wrapText="1"/>
    </xf>
    <xf numFmtId="0" fontId="5" fillId="14" borderId="0" xfId="0" applyFont="1" applyFill="1" applyBorder="1" applyAlignment="1">
      <alignment horizontal="center" vertical="center" wrapText="1"/>
    </xf>
    <xf numFmtId="0" fontId="6" fillId="14" borderId="0" xfId="0" applyFont="1" applyFill="1" applyBorder="1" applyAlignment="1">
      <alignment horizontal="center" vertical="top" wrapText="1"/>
    </xf>
    <xf numFmtId="0" fontId="6" fillId="15" borderId="0" xfId="0" applyFont="1" applyFill="1" applyBorder="1" applyAlignment="1">
      <alignment horizontal="center" vertical="top" wrapText="1"/>
    </xf>
    <xf numFmtId="0" fontId="6" fillId="16" borderId="0" xfId="0"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2" borderId="5" xfId="0" applyFont="1" applyFill="1" applyBorder="1" applyAlignment="1">
      <alignment horizontal="center" vertical="top" wrapText="1"/>
    </xf>
    <xf numFmtId="0" fontId="12" fillId="2" borderId="6" xfId="0" applyFont="1" applyFill="1" applyBorder="1" applyAlignment="1">
      <alignment horizontal="center" vertical="top" wrapText="1"/>
    </xf>
    <xf numFmtId="0" fontId="14" fillId="3" borderId="0" xfId="0" applyFont="1" applyFill="1" applyAlignment="1">
      <alignment horizont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8" borderId="0" xfId="0" applyFont="1" applyFill="1" applyBorder="1" applyAlignment="1">
      <alignment horizontal="center" wrapText="1"/>
    </xf>
    <xf numFmtId="0" fontId="6" fillId="9" borderId="0" xfId="0" applyFont="1" applyFill="1" applyBorder="1" applyAlignment="1">
      <alignment horizontal="center" vertical="top" wrapText="1"/>
    </xf>
    <xf numFmtId="0" fontId="7" fillId="10" borderId="0" xfId="0" applyFont="1" applyFill="1" applyBorder="1" applyAlignment="1">
      <alignment horizontal="center" vertical="top" wrapText="1"/>
    </xf>
    <xf numFmtId="0" fontId="6" fillId="11" borderId="0" xfId="0" applyFont="1" applyFill="1" applyBorder="1" applyAlignment="1">
      <alignment horizontal="center" vertical="top" wrapText="1"/>
    </xf>
    <xf numFmtId="0" fontId="5" fillId="12" borderId="0" xfId="0" applyFont="1" applyFill="1" applyBorder="1" applyAlignment="1">
      <alignment horizontal="center" vertical="top" wrapText="1"/>
    </xf>
    <xf numFmtId="0" fontId="7" fillId="13" borderId="0" xfId="0" applyFont="1" applyFill="1" applyBorder="1" applyAlignment="1">
      <alignment horizontal="center" vertical="top" wrapText="1"/>
    </xf>
    <xf numFmtId="0" fontId="3" fillId="0" borderId="0" xfId="0" applyFont="1" applyBorder="1" applyAlignment="1">
      <alignment horizontal="center" vertical="center" textRotation="180"/>
    </xf>
    <xf numFmtId="0" fontId="28" fillId="0" borderId="7"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8"/>
  <sheetViews>
    <sheetView tabSelected="1" topLeftCell="A68" workbookViewId="0">
      <selection sqref="A1:N79"/>
    </sheetView>
  </sheetViews>
  <sheetFormatPr defaultColWidth="9.140625" defaultRowHeight="15" x14ac:dyDescent="0.25"/>
  <cols>
    <col min="1" max="1" width="33.28515625" customWidth="1"/>
    <col min="2" max="7" width="5.7109375" customWidth="1"/>
    <col min="8" max="8" width="14.5703125" customWidth="1"/>
    <col min="9" max="9" width="8.7109375" customWidth="1"/>
    <col min="10" max="10" width="11.7109375" customWidth="1"/>
    <col min="11" max="11" width="10.28515625" customWidth="1"/>
    <col min="12" max="12" width="10.7109375" customWidth="1"/>
    <col min="13" max="13" width="8.7109375" customWidth="1"/>
    <col min="14" max="14" width="6.85546875" customWidth="1"/>
    <col min="15" max="15" width="1.7109375" customWidth="1"/>
    <col min="16" max="16" width="4.140625" customWidth="1"/>
    <col min="17" max="17" width="2" customWidth="1"/>
    <col min="18" max="18" width="21.7109375" bestFit="1" customWidth="1"/>
    <col min="19" max="19" width="19.42578125" bestFit="1" customWidth="1"/>
    <col min="20" max="20" width="10.7109375" bestFit="1" customWidth="1"/>
    <col min="21" max="21" width="3" bestFit="1" customWidth="1"/>
    <col min="22" max="22" width="7.28515625" bestFit="1" customWidth="1"/>
    <col min="23" max="23" width="3" bestFit="1" customWidth="1"/>
    <col min="24" max="24" width="6" bestFit="1" customWidth="1"/>
    <col min="25" max="25" width="3" bestFit="1" customWidth="1"/>
    <col min="26" max="26" width="6" bestFit="1" customWidth="1"/>
    <col min="27" max="27" width="2" bestFit="1" customWidth="1"/>
    <col min="28" max="28" width="6" bestFit="1" customWidth="1"/>
    <col min="29" max="29" width="2" bestFit="1" customWidth="1"/>
    <col min="30" max="30" width="6" bestFit="1" customWidth="1"/>
    <col min="31" max="31" width="3" bestFit="1" customWidth="1"/>
    <col min="32" max="32" width="4.85546875" bestFit="1" customWidth="1"/>
    <col min="33" max="33" width="6" customWidth="1"/>
    <col min="34" max="34" width="3" bestFit="1" customWidth="1"/>
    <col min="35" max="40" width="5.7109375" customWidth="1"/>
    <col min="41" max="41" width="6.140625" customWidth="1"/>
    <col min="42" max="42" width="5.7109375" customWidth="1"/>
    <col min="43" max="43" width="4.5703125" bestFit="1" customWidth="1"/>
    <col min="44" max="44" width="5.42578125" bestFit="1" customWidth="1"/>
    <col min="45" max="45" width="4.5703125" bestFit="1" customWidth="1"/>
    <col min="46" max="46" width="4.7109375" bestFit="1" customWidth="1"/>
    <col min="47" max="47" width="4.5703125" bestFit="1" customWidth="1"/>
    <col min="48" max="48" width="4.42578125" bestFit="1" customWidth="1"/>
    <col min="49" max="56" width="5.7109375" customWidth="1"/>
    <col min="57" max="57" width="5.28515625" bestFit="1" customWidth="1"/>
    <col min="58" max="58" width="5.140625" bestFit="1" customWidth="1"/>
    <col min="59" max="59" width="4.42578125" bestFit="1" customWidth="1"/>
    <col min="60" max="60" width="4.7109375" customWidth="1"/>
  </cols>
  <sheetData>
    <row r="1" spans="1:60" s="6" customFormat="1" ht="16.5" customHeight="1" x14ac:dyDescent="0.25">
      <c r="A1" s="109" t="s">
        <v>0</v>
      </c>
      <c r="B1" s="109"/>
      <c r="C1" s="109"/>
      <c r="D1" s="109"/>
      <c r="E1" s="109"/>
      <c r="F1" s="109"/>
      <c r="G1" s="109"/>
      <c r="H1" s="109"/>
      <c r="I1" s="109"/>
      <c r="J1" s="109"/>
      <c r="K1" s="109"/>
      <c r="L1" s="109"/>
      <c r="M1" s="109"/>
      <c r="N1" s="109"/>
      <c r="O1" s="1"/>
      <c r="P1"/>
      <c r="Q1" s="2"/>
      <c r="R1"/>
      <c r="S1"/>
      <c r="T1"/>
      <c r="U1" s="3"/>
      <c r="V1"/>
      <c r="W1"/>
      <c r="X1"/>
      <c r="Y1"/>
      <c r="Z1"/>
      <c r="AA1"/>
      <c r="AB1"/>
      <c r="AC1"/>
      <c r="AD1"/>
      <c r="AE1"/>
      <c r="AF1"/>
      <c r="AG1"/>
      <c r="AH1"/>
      <c r="AI1"/>
      <c r="AJ1"/>
      <c r="AK1"/>
      <c r="AL1"/>
      <c r="AM1"/>
      <c r="AN1" s="4"/>
      <c r="AO1" s="110" t="s">
        <v>1</v>
      </c>
      <c r="AP1" s="111" t="s">
        <v>2</v>
      </c>
      <c r="AQ1" s="112" t="s">
        <v>3</v>
      </c>
      <c r="AR1" s="112"/>
      <c r="AS1" s="113" t="s">
        <v>4</v>
      </c>
      <c r="AT1" s="113"/>
      <c r="AU1" s="108" t="s">
        <v>5</v>
      </c>
      <c r="AV1" s="108"/>
      <c r="AW1" s="128" t="s">
        <v>6</v>
      </c>
      <c r="AX1" s="128"/>
      <c r="AY1" s="129" t="s">
        <v>7</v>
      </c>
      <c r="AZ1" s="130" t="s">
        <v>8</v>
      </c>
      <c r="BA1" s="131" t="s">
        <v>9</v>
      </c>
      <c r="BB1" s="5"/>
      <c r="BC1" s="132" t="s">
        <v>10</v>
      </c>
      <c r="BD1" s="133" t="s">
        <v>11</v>
      </c>
      <c r="BE1" s="114" t="s">
        <v>12</v>
      </c>
      <c r="BF1" s="114"/>
      <c r="BG1" s="114"/>
      <c r="BH1" s="1"/>
    </row>
    <row r="2" spans="1:60" s="6" customFormat="1" ht="10.15" customHeight="1" x14ac:dyDescent="0.25">
      <c r="A2" s="7"/>
      <c r="M2" s="8"/>
      <c r="N2" s="8"/>
      <c r="O2" s="8"/>
      <c r="P2"/>
      <c r="Q2" s="2"/>
      <c r="R2"/>
      <c r="S2"/>
      <c r="T2"/>
      <c r="U2" s="3"/>
      <c r="V2"/>
      <c r="W2"/>
      <c r="X2"/>
      <c r="Y2"/>
      <c r="Z2"/>
      <c r="AA2"/>
      <c r="AB2"/>
      <c r="AC2"/>
      <c r="AD2"/>
      <c r="AE2"/>
      <c r="AF2"/>
      <c r="AG2"/>
      <c r="AH2"/>
      <c r="AI2"/>
      <c r="AJ2"/>
      <c r="AK2"/>
      <c r="AL2"/>
      <c r="AM2"/>
      <c r="AN2" s="4"/>
      <c r="AO2" s="110"/>
      <c r="AP2" s="111"/>
      <c r="AQ2" s="9">
        <v>1</v>
      </c>
      <c r="AR2" s="9" t="s">
        <v>13</v>
      </c>
      <c r="AS2" s="9">
        <v>12</v>
      </c>
      <c r="AT2" s="10" t="s">
        <v>14</v>
      </c>
      <c r="AU2" s="9">
        <v>1</v>
      </c>
      <c r="AV2" s="9" t="s">
        <v>13</v>
      </c>
      <c r="AW2" s="9">
        <v>12</v>
      </c>
      <c r="AX2" s="10" t="s">
        <v>14</v>
      </c>
      <c r="AY2" s="129"/>
      <c r="AZ2" s="130"/>
      <c r="BA2" s="131"/>
      <c r="BB2" s="10" t="s">
        <v>15</v>
      </c>
      <c r="BC2" s="132"/>
      <c r="BD2" s="133"/>
      <c r="BE2" s="114"/>
      <c r="BF2" s="114"/>
      <c r="BG2" s="114"/>
      <c r="BH2" s="11"/>
    </row>
    <row r="3" spans="1:60" s="6" customFormat="1" ht="13.9" customHeight="1" x14ac:dyDescent="0.25">
      <c r="A3" s="12" t="s">
        <v>16</v>
      </c>
      <c r="B3" s="13"/>
      <c r="C3" s="13"/>
      <c r="D3" s="13"/>
      <c r="E3" s="13"/>
      <c r="F3" s="13"/>
      <c r="G3" s="13"/>
      <c r="H3" s="13"/>
      <c r="I3" s="13"/>
      <c r="J3" s="13"/>
      <c r="K3" s="13"/>
      <c r="L3" s="13"/>
      <c r="M3" s="13"/>
      <c r="N3" s="13"/>
      <c r="O3" s="14"/>
      <c r="P3"/>
      <c r="Q3" s="2"/>
      <c r="R3"/>
      <c r="S3"/>
      <c r="T3"/>
      <c r="U3" s="3"/>
      <c r="V3"/>
      <c r="W3"/>
      <c r="X3"/>
      <c r="Y3"/>
      <c r="Z3"/>
      <c r="AA3"/>
      <c r="AB3"/>
      <c r="AC3"/>
      <c r="AD3"/>
      <c r="AE3"/>
      <c r="AF3"/>
      <c r="AG3"/>
      <c r="AH3"/>
      <c r="AI3"/>
      <c r="AJ3"/>
      <c r="AK3"/>
      <c r="AL3"/>
      <c r="AM3"/>
      <c r="AN3" s="4"/>
      <c r="AO3" s="110"/>
      <c r="AP3" s="111"/>
      <c r="AQ3" s="15"/>
      <c r="AR3" s="9">
        <v>0.3</v>
      </c>
      <c r="AS3" s="15"/>
      <c r="AT3" s="9">
        <v>0.1</v>
      </c>
      <c r="AU3" s="15"/>
      <c r="AV3" s="9">
        <v>0.3</v>
      </c>
      <c r="AW3" s="15"/>
      <c r="AX3" s="9">
        <v>0.1</v>
      </c>
      <c r="AY3" s="129"/>
      <c r="AZ3" s="130"/>
      <c r="BA3" s="131"/>
      <c r="BB3" s="9">
        <v>0.3</v>
      </c>
      <c r="BC3" s="132"/>
      <c r="BD3" s="133"/>
      <c r="BE3" s="115" t="s">
        <v>17</v>
      </c>
      <c r="BF3" s="116" t="s">
        <v>18</v>
      </c>
      <c r="BG3" s="117" t="s">
        <v>19</v>
      </c>
      <c r="BH3" s="14"/>
    </row>
    <row r="4" spans="1:60" s="6" customFormat="1" ht="10.15" customHeight="1" x14ac:dyDescent="0.25">
      <c r="A4" s="13"/>
      <c r="M4" s="8"/>
      <c r="N4" s="8"/>
      <c r="O4" s="8"/>
      <c r="P4"/>
      <c r="Q4" s="2"/>
      <c r="R4"/>
      <c r="S4"/>
      <c r="T4"/>
      <c r="U4" s="3"/>
      <c r="V4"/>
      <c r="W4"/>
      <c r="X4"/>
      <c r="Y4"/>
      <c r="Z4"/>
      <c r="AA4"/>
      <c r="AB4"/>
      <c r="AC4"/>
      <c r="AD4"/>
      <c r="AE4"/>
      <c r="AF4"/>
      <c r="AG4"/>
      <c r="AH4"/>
      <c r="AI4"/>
      <c r="AJ4"/>
      <c r="AK4"/>
      <c r="AL4"/>
      <c r="AM4"/>
      <c r="AN4" s="4"/>
      <c r="AO4" s="110"/>
      <c r="AP4" s="111"/>
      <c r="AQ4" s="15"/>
      <c r="AR4" s="16">
        <v>0</v>
      </c>
      <c r="AS4" s="17"/>
      <c r="AT4" s="16">
        <v>0</v>
      </c>
      <c r="AU4" s="18"/>
      <c r="AV4" s="16">
        <v>0</v>
      </c>
      <c r="AW4" s="17"/>
      <c r="AX4" s="16">
        <v>0</v>
      </c>
      <c r="AY4" s="129"/>
      <c r="AZ4" s="130"/>
      <c r="BA4" s="131"/>
      <c r="BB4" s="16">
        <v>0</v>
      </c>
      <c r="BC4" s="132"/>
      <c r="BD4" s="133"/>
      <c r="BE4" s="115"/>
      <c r="BF4" s="116"/>
      <c r="BG4" s="117"/>
      <c r="BH4" s="11"/>
    </row>
    <row r="5" spans="1:60" s="6" customFormat="1" ht="130.9" customHeight="1" x14ac:dyDescent="0.25">
      <c r="A5" s="118" t="s">
        <v>20</v>
      </c>
      <c r="B5" s="119" t="s">
        <v>21</v>
      </c>
      <c r="C5" s="120"/>
      <c r="D5" s="120"/>
      <c r="E5" s="120"/>
      <c r="F5" s="120"/>
      <c r="G5" s="121"/>
      <c r="H5" s="19" t="s">
        <v>22</v>
      </c>
      <c r="I5" s="19" t="s">
        <v>23</v>
      </c>
      <c r="J5" s="19" t="s">
        <v>24</v>
      </c>
      <c r="K5" s="19" t="s">
        <v>25</v>
      </c>
      <c r="L5" s="19" t="s">
        <v>26</v>
      </c>
      <c r="M5" s="122" t="s">
        <v>27</v>
      </c>
      <c r="N5" s="122" t="s">
        <v>28</v>
      </c>
      <c r="O5" s="20"/>
      <c r="P5"/>
      <c r="Q5" s="2"/>
      <c r="R5"/>
      <c r="S5"/>
      <c r="T5"/>
      <c r="U5" s="3"/>
      <c r="V5" s="21" t="s">
        <v>29</v>
      </c>
      <c r="W5" s="4"/>
      <c r="X5" s="21" t="s">
        <v>30</v>
      </c>
      <c r="Y5" s="4"/>
      <c r="Z5" s="21" t="s">
        <v>31</v>
      </c>
      <c r="AA5" s="4"/>
      <c r="AB5" s="21" t="s">
        <v>32</v>
      </c>
      <c r="AC5" s="22"/>
      <c r="AD5" s="21" t="s">
        <v>33</v>
      </c>
      <c r="AE5" s="23"/>
      <c r="AF5" s="21" t="s">
        <v>34</v>
      </c>
      <c r="AG5" s="124" t="s">
        <v>35</v>
      </c>
      <c r="AH5" s="4"/>
      <c r="AI5" s="24" t="s">
        <v>36</v>
      </c>
      <c r="AJ5" s="25" t="s">
        <v>37</v>
      </c>
      <c r="AK5" s="26" t="s">
        <v>37</v>
      </c>
      <c r="AL5" s="27" t="s">
        <v>38</v>
      </c>
      <c r="AM5" s="28"/>
      <c r="AN5" s="29"/>
      <c r="AO5" s="9">
        <v>50</v>
      </c>
      <c r="AP5" s="9">
        <v>35</v>
      </c>
      <c r="AQ5" s="15">
        <v>27.5</v>
      </c>
      <c r="AR5" s="30">
        <f>AR3*AR4</f>
        <v>0</v>
      </c>
      <c r="AS5" s="15">
        <v>23.5</v>
      </c>
      <c r="AT5" s="31">
        <f>AT3*AT4</f>
        <v>0</v>
      </c>
      <c r="AU5" s="15">
        <v>20.5</v>
      </c>
      <c r="AV5" s="32">
        <f>AV3*AV4</f>
        <v>0</v>
      </c>
      <c r="AW5" s="15">
        <v>16.399999999999999</v>
      </c>
      <c r="AX5" s="33">
        <f>AX3*AX4</f>
        <v>0</v>
      </c>
      <c r="AY5" s="9">
        <v>10</v>
      </c>
      <c r="AZ5" s="9">
        <v>5</v>
      </c>
      <c r="BA5" s="9">
        <v>3</v>
      </c>
      <c r="BB5" s="34">
        <f>BB3*BB4</f>
        <v>0</v>
      </c>
      <c r="BC5" s="9">
        <v>2</v>
      </c>
      <c r="BD5" s="9">
        <v>1</v>
      </c>
      <c r="BE5" s="9">
        <v>1</v>
      </c>
      <c r="BF5" s="9">
        <v>2</v>
      </c>
      <c r="BG5" s="9">
        <v>3</v>
      </c>
      <c r="BH5" s="20"/>
    </row>
    <row r="6" spans="1:60" s="6" customFormat="1" ht="19.899999999999999" customHeight="1" x14ac:dyDescent="0.25">
      <c r="A6" s="118"/>
      <c r="B6" s="125" t="s">
        <v>39</v>
      </c>
      <c r="C6" s="126"/>
      <c r="D6" s="126"/>
      <c r="E6" s="126"/>
      <c r="F6" s="126"/>
      <c r="G6" s="127"/>
      <c r="H6" s="118" t="s">
        <v>40</v>
      </c>
      <c r="I6" s="118" t="s">
        <v>41</v>
      </c>
      <c r="J6" s="118" t="s">
        <v>42</v>
      </c>
      <c r="K6" s="118" t="s">
        <v>43</v>
      </c>
      <c r="L6" s="118" t="s">
        <v>44</v>
      </c>
      <c r="M6" s="123"/>
      <c r="N6" s="123"/>
      <c r="O6" s="20"/>
      <c r="P6"/>
      <c r="Q6" s="2"/>
      <c r="R6"/>
      <c r="S6"/>
      <c r="T6"/>
      <c r="U6" s="3"/>
      <c r="V6" s="35" t="s">
        <v>45</v>
      </c>
      <c r="W6" s="22"/>
      <c r="X6" s="35" t="s">
        <v>46</v>
      </c>
      <c r="Y6" s="22"/>
      <c r="Z6" s="35" t="s">
        <v>47</v>
      </c>
      <c r="AA6" s="22"/>
      <c r="AB6" s="35" t="s">
        <v>48</v>
      </c>
      <c r="AC6" s="22"/>
      <c r="AD6" s="35" t="s">
        <v>49</v>
      </c>
      <c r="AE6" s="23"/>
      <c r="AF6" s="21" t="s">
        <v>50</v>
      </c>
      <c r="AG6" s="124"/>
      <c r="AH6" s="22"/>
      <c r="AI6" s="24" t="s">
        <v>51</v>
      </c>
      <c r="AJ6" s="36" t="s">
        <v>52</v>
      </c>
      <c r="AK6" s="37" t="s">
        <v>53</v>
      </c>
      <c r="AL6" s="38" t="s">
        <v>54</v>
      </c>
      <c r="AM6" s="39" t="s">
        <v>55</v>
      </c>
      <c r="AN6" s="40"/>
      <c r="AO6" s="9"/>
      <c r="AP6" s="9"/>
      <c r="AQ6" s="15"/>
      <c r="AR6" s="41"/>
      <c r="AS6" s="15"/>
      <c r="AT6" s="41"/>
      <c r="AU6" s="15"/>
      <c r="AV6" s="41"/>
      <c r="AW6" s="15"/>
      <c r="AX6" s="41"/>
      <c r="AY6" s="9"/>
      <c r="AZ6" s="9"/>
      <c r="BA6" s="9"/>
      <c r="BB6" s="41"/>
      <c r="BC6" s="9"/>
      <c r="BD6" s="9"/>
      <c r="BE6" s="9"/>
      <c r="BF6" s="9"/>
      <c r="BG6" s="9"/>
      <c r="BH6" s="20"/>
    </row>
    <row r="7" spans="1:60" s="6" customFormat="1" ht="19.899999999999999" customHeight="1" x14ac:dyDescent="0.25">
      <c r="A7" s="118"/>
      <c r="B7" s="125" t="s">
        <v>56</v>
      </c>
      <c r="C7" s="126"/>
      <c r="D7" s="126"/>
      <c r="E7" s="126"/>
      <c r="F7" s="127"/>
      <c r="G7" s="118" t="s">
        <v>57</v>
      </c>
      <c r="H7" s="118"/>
      <c r="I7" s="118"/>
      <c r="J7" s="118"/>
      <c r="K7" s="118"/>
      <c r="L7" s="118"/>
      <c r="M7" s="123"/>
      <c r="N7" s="123"/>
      <c r="O7" s="20"/>
      <c r="P7"/>
      <c r="Q7" s="2"/>
      <c r="R7"/>
      <c r="S7"/>
      <c r="T7"/>
      <c r="U7" s="3"/>
      <c r="V7" s="42">
        <v>30</v>
      </c>
      <c r="W7" s="43"/>
      <c r="X7" s="42">
        <v>22.5</v>
      </c>
      <c r="Y7" s="43"/>
      <c r="Z7" s="42">
        <v>15</v>
      </c>
      <c r="AA7" s="43"/>
      <c r="AB7" s="42">
        <v>11.25</v>
      </c>
      <c r="AC7" s="44"/>
      <c r="AD7" s="42"/>
      <c r="AE7" s="4"/>
      <c r="AF7" s="4"/>
      <c r="AG7" s="124"/>
      <c r="AH7" s="22"/>
      <c r="AI7" s="24">
        <v>6</v>
      </c>
      <c r="AJ7" s="36" t="s">
        <v>58</v>
      </c>
      <c r="AK7" s="37" t="s">
        <v>58</v>
      </c>
      <c r="AL7" s="38" t="s">
        <v>59</v>
      </c>
      <c r="AM7" s="39" t="s">
        <v>60</v>
      </c>
      <c r="AN7" s="40"/>
      <c r="AO7" s="9"/>
      <c r="AP7" s="9"/>
      <c r="AQ7" s="15"/>
      <c r="AR7" s="41"/>
      <c r="AS7" s="15"/>
      <c r="AT7" s="41"/>
      <c r="AU7" s="15"/>
      <c r="AV7" s="41"/>
      <c r="AW7" s="15"/>
      <c r="AX7" s="41"/>
      <c r="AY7" s="9"/>
      <c r="AZ7" s="9"/>
      <c r="BA7" s="9"/>
      <c r="BB7" s="41"/>
      <c r="BC7" s="9"/>
      <c r="BD7" s="9"/>
      <c r="BE7" s="9"/>
      <c r="BF7" s="9"/>
      <c r="BG7" s="9"/>
      <c r="BH7" s="20"/>
    </row>
    <row r="8" spans="1:60" s="6" customFormat="1" ht="19.899999999999999" customHeight="1" x14ac:dyDescent="0.25">
      <c r="A8" s="118"/>
      <c r="B8" s="45" t="s">
        <v>61</v>
      </c>
      <c r="C8" s="45" t="s">
        <v>62</v>
      </c>
      <c r="D8" s="45" t="s">
        <v>63</v>
      </c>
      <c r="E8" s="45" t="s">
        <v>64</v>
      </c>
      <c r="F8" s="45" t="s">
        <v>65</v>
      </c>
      <c r="G8" s="118"/>
      <c r="H8" s="118"/>
      <c r="I8" s="118"/>
      <c r="J8" s="118"/>
      <c r="K8" s="118"/>
      <c r="L8" s="118"/>
      <c r="M8" s="123"/>
      <c r="N8" s="123"/>
      <c r="O8" s="20"/>
      <c r="P8"/>
      <c r="Q8" s="2"/>
      <c r="R8"/>
      <c r="S8"/>
      <c r="T8"/>
      <c r="U8" s="46"/>
      <c r="V8" s="47">
        <v>0.4</v>
      </c>
      <c r="W8" s="40"/>
      <c r="X8" s="47">
        <v>0.3</v>
      </c>
      <c r="Y8" s="40"/>
      <c r="Z8" s="47">
        <v>0.2</v>
      </c>
      <c r="AA8" s="40"/>
      <c r="AB8" s="40">
        <v>0.15</v>
      </c>
      <c r="AC8" s="40"/>
      <c r="AD8" s="47">
        <v>0.4</v>
      </c>
      <c r="AE8" s="48"/>
      <c r="AF8" s="47">
        <v>0.3</v>
      </c>
      <c r="AG8" s="124"/>
      <c r="AH8" s="22"/>
      <c r="AI8" s="49">
        <v>0.1</v>
      </c>
      <c r="AJ8" s="36">
        <v>4.5999999999999996</v>
      </c>
      <c r="AK8" s="37">
        <v>4.5999999999999996</v>
      </c>
      <c r="AL8" s="38" t="s">
        <v>66</v>
      </c>
      <c r="AM8" s="39" t="s">
        <v>67</v>
      </c>
      <c r="AN8" s="40"/>
      <c r="AO8" s="9"/>
      <c r="AP8" s="9"/>
      <c r="AQ8" s="15"/>
      <c r="AR8" s="41"/>
      <c r="AS8" s="15"/>
      <c r="AT8" s="41"/>
      <c r="AU8" s="15"/>
      <c r="AV8" s="41"/>
      <c r="AW8" s="15"/>
      <c r="AX8" s="41"/>
      <c r="AY8" s="9"/>
      <c r="AZ8" s="9"/>
      <c r="BA8" s="9"/>
      <c r="BB8" s="41"/>
      <c r="BC8" s="9"/>
      <c r="BD8" s="9"/>
      <c r="BE8" s="9"/>
      <c r="BF8" s="9"/>
      <c r="BG8" s="9"/>
      <c r="BH8" s="20"/>
    </row>
    <row r="9" spans="1:60" s="89" customFormat="1" ht="25.15" customHeight="1" x14ac:dyDescent="0.25">
      <c r="A9" s="50" t="s">
        <v>68</v>
      </c>
      <c r="B9" s="51">
        <v>11.2</v>
      </c>
      <c r="C9" s="51">
        <f>X9</f>
        <v>0</v>
      </c>
      <c r="D9" s="51">
        <v>4.8</v>
      </c>
      <c r="E9" s="51">
        <v>10.35</v>
      </c>
      <c r="F9" s="51">
        <f>AD9</f>
        <v>0</v>
      </c>
      <c r="G9" s="51">
        <f>AF9</f>
        <v>0</v>
      </c>
      <c r="H9" s="51">
        <v>6</v>
      </c>
      <c r="I9" s="52">
        <f>AJ9</f>
        <v>0</v>
      </c>
      <c r="J9" s="53">
        <f>AK9</f>
        <v>0</v>
      </c>
      <c r="K9" s="52">
        <f>AL9</f>
        <v>0</v>
      </c>
      <c r="L9" s="54">
        <v>16.170000000000002</v>
      </c>
      <c r="M9" s="55">
        <f>SUM(B9:L9)</f>
        <v>48.52</v>
      </c>
      <c r="N9" s="56">
        <v>1</v>
      </c>
      <c r="O9" s="57"/>
      <c r="P9"/>
      <c r="Q9" s="134"/>
      <c r="R9" s="58"/>
      <c r="S9" s="59"/>
      <c r="T9" s="60"/>
      <c r="U9" s="61">
        <v>0</v>
      </c>
      <c r="V9" s="62">
        <f>U9*V8</f>
        <v>0</v>
      </c>
      <c r="W9" s="61">
        <v>0</v>
      </c>
      <c r="X9" s="63">
        <f>W9*X8</f>
        <v>0</v>
      </c>
      <c r="Y9" s="61">
        <v>0</v>
      </c>
      <c r="Z9" s="63">
        <f>Y9*Z8</f>
        <v>0</v>
      </c>
      <c r="AA9" s="61">
        <v>0</v>
      </c>
      <c r="AB9" s="63">
        <f>AA9*AB8</f>
        <v>0</v>
      </c>
      <c r="AC9" s="61">
        <v>0</v>
      </c>
      <c r="AD9" s="63">
        <f>AC9*AD8</f>
        <v>0</v>
      </c>
      <c r="AE9" s="61">
        <v>0</v>
      </c>
      <c r="AF9" s="63">
        <f>AE9*AF8</f>
        <v>0</v>
      </c>
      <c r="AG9" s="64">
        <f>V9+X9+Z9+AB9+AD9+AF9</f>
        <v>0</v>
      </c>
      <c r="AH9" s="61">
        <v>0</v>
      </c>
      <c r="AI9" s="65">
        <f>AH9*AI8</f>
        <v>0</v>
      </c>
      <c r="AJ9" s="66">
        <v>0</v>
      </c>
      <c r="AK9" s="67">
        <v>0</v>
      </c>
      <c r="AL9" s="68">
        <v>0</v>
      </c>
      <c r="AM9" s="69">
        <v>0</v>
      </c>
      <c r="AN9" s="70"/>
      <c r="AO9" s="71">
        <f>(M9-L9)/100*50</f>
        <v>16.175000000000001</v>
      </c>
      <c r="AP9" s="72">
        <f>(M9-L9)/100*35</f>
        <v>11.3225</v>
      </c>
      <c r="AQ9" s="73">
        <f>(M9-L9)/100*27.5</f>
        <v>8.8962500000000002</v>
      </c>
      <c r="AR9" s="74">
        <f>(M9-L9)/100*AR5+AQ9</f>
        <v>8.8962500000000002</v>
      </c>
      <c r="AS9" s="75">
        <f t="shared" ref="AS9:AS72" si="0">(M9-L9)/100*23.5</f>
        <v>7.6022500000000006</v>
      </c>
      <c r="AT9" s="76">
        <f>(M9-L9)/100*AT5+AS9</f>
        <v>7.6022500000000006</v>
      </c>
      <c r="AU9" s="77">
        <f>(M9-L9)/100*20.5</f>
        <v>6.6317500000000003</v>
      </c>
      <c r="AV9" s="77">
        <f>(M9-L9)/100*AV5+AU9</f>
        <v>6.6317500000000003</v>
      </c>
      <c r="AW9" s="78">
        <f>(M9-L9)/100*16.4</f>
        <v>5.3053999999999997</v>
      </c>
      <c r="AX9" s="78">
        <f>(M9-L9)/100*AX5+AW9</f>
        <v>5.3053999999999997</v>
      </c>
      <c r="AY9" s="79">
        <f>(M9-L9)/100*10</f>
        <v>3.2350000000000003</v>
      </c>
      <c r="AZ9" s="80">
        <f>(M9-L9)/100*5</f>
        <v>1.6175000000000002</v>
      </c>
      <c r="BA9" s="81">
        <f>(M9-L9)/100*3</f>
        <v>0.97050000000000003</v>
      </c>
      <c r="BB9" s="82">
        <f>(M9-L9)/100*BB5</f>
        <v>0</v>
      </c>
      <c r="BC9" s="83">
        <f>(M9-L9)/100*2</f>
        <v>0.64700000000000002</v>
      </c>
      <c r="BD9" s="84">
        <f>(M9-L9)/100*1</f>
        <v>0.32350000000000001</v>
      </c>
      <c r="BE9" s="85">
        <f>(M9-L9)/100*1</f>
        <v>0.32350000000000001</v>
      </c>
      <c r="BF9" s="86">
        <f>(M9-L9)/100*2</f>
        <v>0.64700000000000002</v>
      </c>
      <c r="BG9" s="87">
        <f>(M9-L9)/100*3</f>
        <v>0.97050000000000003</v>
      </c>
      <c r="BH9" s="88"/>
    </row>
    <row r="10" spans="1:60" s="89" customFormat="1" ht="25.15" customHeight="1" x14ac:dyDescent="0.25">
      <c r="A10" s="50" t="s">
        <v>69</v>
      </c>
      <c r="B10" s="51">
        <v>21.6</v>
      </c>
      <c r="C10" s="51">
        <v>1.2</v>
      </c>
      <c r="D10" s="51">
        <v>0.6</v>
      </c>
      <c r="E10" s="51">
        <f>AB10</f>
        <v>0</v>
      </c>
      <c r="F10" s="51">
        <f>AD10</f>
        <v>0</v>
      </c>
      <c r="G10" s="51">
        <f>AF10</f>
        <v>0</v>
      </c>
      <c r="H10" s="51">
        <v>6</v>
      </c>
      <c r="I10" s="52">
        <v>4</v>
      </c>
      <c r="J10" s="53">
        <f>AK10</f>
        <v>0</v>
      </c>
      <c r="K10" s="52">
        <f>AL10</f>
        <v>0</v>
      </c>
      <c r="L10" s="54">
        <v>6.61</v>
      </c>
      <c r="M10" s="55">
        <f>SUM(B10:L10)</f>
        <v>40.010000000000005</v>
      </c>
      <c r="N10" s="56">
        <v>2</v>
      </c>
      <c r="O10" s="57"/>
      <c r="P10"/>
      <c r="Q10" s="134"/>
      <c r="R10" s="90"/>
      <c r="S10" s="91"/>
      <c r="T10" s="60"/>
      <c r="U10" s="61">
        <v>0</v>
      </c>
      <c r="V10" s="62">
        <f>U10*V8</f>
        <v>0</v>
      </c>
      <c r="W10" s="61">
        <v>0</v>
      </c>
      <c r="X10" s="63">
        <f>W10*X8</f>
        <v>0</v>
      </c>
      <c r="Y10" s="61">
        <v>0</v>
      </c>
      <c r="Z10" s="63">
        <f>Y10*Z8</f>
        <v>0</v>
      </c>
      <c r="AA10" s="61">
        <v>0</v>
      </c>
      <c r="AB10" s="63">
        <f>AA10*AB8</f>
        <v>0</v>
      </c>
      <c r="AC10" s="61">
        <v>0</v>
      </c>
      <c r="AD10" s="63">
        <f>AC10*AD8</f>
        <v>0</v>
      </c>
      <c r="AE10" s="61">
        <v>0</v>
      </c>
      <c r="AF10" s="63">
        <f>AE10*AF8</f>
        <v>0</v>
      </c>
      <c r="AG10" s="64">
        <f t="shared" ref="AG10:AG73" si="1">V10+X10+Z10+AB10+AD10+AF10</f>
        <v>0</v>
      </c>
      <c r="AH10" s="61">
        <v>0</v>
      </c>
      <c r="AI10" s="65">
        <f>AH10*AI8</f>
        <v>0</v>
      </c>
      <c r="AJ10" s="66">
        <v>0</v>
      </c>
      <c r="AK10" s="67">
        <v>0</v>
      </c>
      <c r="AL10" s="68">
        <v>0</v>
      </c>
      <c r="AM10" s="69">
        <v>0</v>
      </c>
      <c r="AN10" s="70"/>
      <c r="AO10" s="71">
        <f t="shared" ref="AO10:AO73" si="2">(M10-L10)/100*50</f>
        <v>16.700000000000003</v>
      </c>
      <c r="AP10" s="72">
        <f t="shared" ref="AP10:AP73" si="3">(M10-L10)/100*35</f>
        <v>11.690000000000003</v>
      </c>
      <c r="AQ10" s="73">
        <f t="shared" ref="AQ10:AQ73" si="4">(M10-L10)/100*27.5</f>
        <v>9.1850000000000023</v>
      </c>
      <c r="AR10" s="74">
        <f>(M10-L10)/100*AR6+AQ10</f>
        <v>9.1850000000000023</v>
      </c>
      <c r="AS10" s="75">
        <f t="shared" si="0"/>
        <v>7.849000000000002</v>
      </c>
      <c r="AT10" s="76">
        <f>(M10-L10)/100*AT6+AS10</f>
        <v>7.849000000000002</v>
      </c>
      <c r="AU10" s="77">
        <f t="shared" ref="AU10:AU73" si="5">(M10-L10)/100*20.5</f>
        <v>6.8470000000000013</v>
      </c>
      <c r="AV10" s="77">
        <f>(M10-L10)/100*AV6+AU10</f>
        <v>6.8470000000000013</v>
      </c>
      <c r="AW10" s="78">
        <f t="shared" ref="AW10:AW73" si="6">(M10-L10)/100*16.4</f>
        <v>5.4776000000000007</v>
      </c>
      <c r="AX10" s="78">
        <f>(M10-L10)/100*AX6+AW10</f>
        <v>5.4776000000000007</v>
      </c>
      <c r="AY10" s="79">
        <f t="shared" ref="AY10:AY73" si="7">(M10-L10)/100*10</f>
        <v>3.3400000000000007</v>
      </c>
      <c r="AZ10" s="80">
        <f t="shared" ref="AZ10:AZ73" si="8">(M10-L10)/100*5</f>
        <v>1.6700000000000004</v>
      </c>
      <c r="BA10" s="81">
        <f t="shared" ref="BA10:BA73" si="9">(M10-L10)/100*3</f>
        <v>1.0020000000000002</v>
      </c>
      <c r="BB10" s="82">
        <f>(M10-L10)/100*BB6</f>
        <v>0</v>
      </c>
      <c r="BC10" s="83">
        <f t="shared" ref="BC10:BC73" si="10">(M10-L10)/100*2</f>
        <v>0.66800000000000015</v>
      </c>
      <c r="BD10" s="84">
        <f t="shared" ref="BD10:BD73" si="11">(M10-L10)/100*1</f>
        <v>0.33400000000000007</v>
      </c>
      <c r="BE10" s="85">
        <f t="shared" ref="BE10:BE73" si="12">(M10-L10)/100*1</f>
        <v>0.33400000000000007</v>
      </c>
      <c r="BF10" s="86">
        <f t="shared" ref="BF10:BF73" si="13">(M10-L10)/100*2</f>
        <v>0.66800000000000015</v>
      </c>
      <c r="BG10" s="87">
        <f t="shared" ref="BG10:BG73" si="14">(M10-L10)/100*3</f>
        <v>1.0020000000000002</v>
      </c>
      <c r="BH10" s="88"/>
    </row>
    <row r="11" spans="1:60" s="89" customFormat="1" ht="25.15" customHeight="1" x14ac:dyDescent="0.25">
      <c r="A11" s="50" t="s">
        <v>70</v>
      </c>
      <c r="B11" s="51">
        <v>22</v>
      </c>
      <c r="C11" s="51">
        <f>X11</f>
        <v>0</v>
      </c>
      <c r="D11" s="51">
        <f>Z11</f>
        <v>0</v>
      </c>
      <c r="E11" s="51">
        <v>4.3499999999999996</v>
      </c>
      <c r="F11" s="51">
        <f>AD11</f>
        <v>0</v>
      </c>
      <c r="G11" s="51">
        <f>AF11</f>
        <v>0</v>
      </c>
      <c r="H11" s="51">
        <v>6</v>
      </c>
      <c r="I11" s="52">
        <f>AJ11</f>
        <v>0</v>
      </c>
      <c r="J11" s="53">
        <f>AK11</f>
        <v>0</v>
      </c>
      <c r="K11" s="52">
        <f>AL11</f>
        <v>0</v>
      </c>
      <c r="L11" s="54">
        <v>6.76</v>
      </c>
      <c r="M11" s="55">
        <f>SUM(B11:L11)</f>
        <v>39.11</v>
      </c>
      <c r="N11" s="56">
        <v>3</v>
      </c>
      <c r="O11" s="92"/>
      <c r="P11"/>
      <c r="Q11" s="134"/>
      <c r="R11" s="58"/>
      <c r="S11" s="91"/>
      <c r="T11" s="60"/>
      <c r="U11" s="61">
        <v>0</v>
      </c>
      <c r="V11" s="62">
        <f>U11*V8</f>
        <v>0</v>
      </c>
      <c r="W11" s="61">
        <v>0</v>
      </c>
      <c r="X11" s="63">
        <f>W11*X8</f>
        <v>0</v>
      </c>
      <c r="Y11" s="61">
        <v>0</v>
      </c>
      <c r="Z11" s="63">
        <f>Y11*Z8</f>
        <v>0</v>
      </c>
      <c r="AA11" s="61">
        <v>0</v>
      </c>
      <c r="AB11" s="63">
        <f>AA11*AB8</f>
        <v>0</v>
      </c>
      <c r="AC11" s="61">
        <v>0</v>
      </c>
      <c r="AD11" s="63">
        <f>AC11*AD8</f>
        <v>0</v>
      </c>
      <c r="AE11" s="61">
        <v>0</v>
      </c>
      <c r="AF11" s="63">
        <f>AE11*AF8</f>
        <v>0</v>
      </c>
      <c r="AG11" s="64">
        <f t="shared" si="1"/>
        <v>0</v>
      </c>
      <c r="AH11" s="61">
        <v>0</v>
      </c>
      <c r="AI11" s="65">
        <f>AH11*AI8</f>
        <v>0</v>
      </c>
      <c r="AJ11" s="66">
        <v>0</v>
      </c>
      <c r="AK11" s="67">
        <v>0</v>
      </c>
      <c r="AL11" s="68">
        <v>0</v>
      </c>
      <c r="AM11" s="69">
        <v>0</v>
      </c>
      <c r="AN11" s="70"/>
      <c r="AO11" s="71">
        <f t="shared" si="2"/>
        <v>16.175000000000001</v>
      </c>
      <c r="AP11" s="72">
        <f t="shared" si="3"/>
        <v>11.3225</v>
      </c>
      <c r="AQ11" s="73">
        <f t="shared" si="4"/>
        <v>8.8962500000000002</v>
      </c>
      <c r="AR11" s="74">
        <f>(M11-L11)/100*AR7+AQ11</f>
        <v>8.8962500000000002</v>
      </c>
      <c r="AS11" s="75">
        <f t="shared" si="0"/>
        <v>7.6022500000000006</v>
      </c>
      <c r="AT11" s="76">
        <f>(M11-L11)/100*AT7+AS11</f>
        <v>7.6022500000000006</v>
      </c>
      <c r="AU11" s="77">
        <f t="shared" si="5"/>
        <v>6.6317500000000003</v>
      </c>
      <c r="AV11" s="77">
        <f>(M11-L11)/100*AV7+AU11</f>
        <v>6.6317500000000003</v>
      </c>
      <c r="AW11" s="78">
        <f t="shared" si="6"/>
        <v>5.3053999999999997</v>
      </c>
      <c r="AX11" s="78">
        <f>(M11-L11)/100*AX7+AW11</f>
        <v>5.3053999999999997</v>
      </c>
      <c r="AY11" s="79">
        <f t="shared" si="7"/>
        <v>3.2350000000000003</v>
      </c>
      <c r="AZ11" s="80">
        <f t="shared" si="8"/>
        <v>1.6175000000000002</v>
      </c>
      <c r="BA11" s="81">
        <f t="shared" si="9"/>
        <v>0.97050000000000003</v>
      </c>
      <c r="BB11" s="82">
        <f>(M11-L11)/100*BB7</f>
        <v>0</v>
      </c>
      <c r="BC11" s="83">
        <f t="shared" si="10"/>
        <v>0.64700000000000002</v>
      </c>
      <c r="BD11" s="84">
        <f t="shared" si="11"/>
        <v>0.32350000000000001</v>
      </c>
      <c r="BE11" s="85">
        <f t="shared" si="12"/>
        <v>0.32350000000000001</v>
      </c>
      <c r="BF11" s="86">
        <f t="shared" si="13"/>
        <v>0.64700000000000002</v>
      </c>
      <c r="BG11" s="87">
        <f t="shared" si="14"/>
        <v>0.97050000000000003</v>
      </c>
      <c r="BH11" s="88"/>
    </row>
    <row r="12" spans="1:60" s="89" customFormat="1" ht="25.15" customHeight="1" x14ac:dyDescent="0.25">
      <c r="A12" s="50" t="s">
        <v>71</v>
      </c>
      <c r="B12" s="51">
        <v>16.8</v>
      </c>
      <c r="C12" s="51">
        <f>X12</f>
        <v>0</v>
      </c>
      <c r="D12" s="51">
        <v>4</v>
      </c>
      <c r="E12" s="51">
        <f>AB12</f>
        <v>0</v>
      </c>
      <c r="F12" s="51">
        <f>AD12</f>
        <v>0</v>
      </c>
      <c r="G12" s="51">
        <f>AF12</f>
        <v>0</v>
      </c>
      <c r="H12" s="51">
        <v>6</v>
      </c>
      <c r="I12" s="52">
        <f>AJ12</f>
        <v>0</v>
      </c>
      <c r="J12" s="53">
        <f>AK12</f>
        <v>0</v>
      </c>
      <c r="K12" s="52">
        <f>AL12</f>
        <v>0</v>
      </c>
      <c r="L12" s="54">
        <v>9.3800000000000008</v>
      </c>
      <c r="M12" s="55">
        <f>SUM(B12:L12)</f>
        <v>36.18</v>
      </c>
      <c r="N12" s="56">
        <v>4</v>
      </c>
      <c r="O12" s="92"/>
      <c r="P12"/>
      <c r="Q12" s="134"/>
      <c r="R12" s="93"/>
      <c r="S12" s="94"/>
      <c r="T12" s="60"/>
      <c r="U12" s="61">
        <v>0</v>
      </c>
      <c r="V12" s="62">
        <f>U12*V8</f>
        <v>0</v>
      </c>
      <c r="W12" s="61">
        <v>0</v>
      </c>
      <c r="X12" s="63">
        <f>W12*X8</f>
        <v>0</v>
      </c>
      <c r="Y12" s="61">
        <v>0</v>
      </c>
      <c r="Z12" s="63">
        <f>Y12*Z8</f>
        <v>0</v>
      </c>
      <c r="AA12" s="61">
        <v>0</v>
      </c>
      <c r="AB12" s="63">
        <f>AA12*AB8</f>
        <v>0</v>
      </c>
      <c r="AC12" s="61">
        <v>0</v>
      </c>
      <c r="AD12" s="63">
        <f>AC12*AD8</f>
        <v>0</v>
      </c>
      <c r="AE12" s="61">
        <v>0</v>
      </c>
      <c r="AF12" s="63">
        <f>AE12*AF8</f>
        <v>0</v>
      </c>
      <c r="AG12" s="64">
        <f t="shared" si="1"/>
        <v>0</v>
      </c>
      <c r="AH12" s="61">
        <v>0</v>
      </c>
      <c r="AI12" s="65">
        <f>AH12*AI8</f>
        <v>0</v>
      </c>
      <c r="AJ12" s="66">
        <v>0</v>
      </c>
      <c r="AK12" s="67">
        <v>0</v>
      </c>
      <c r="AL12" s="68">
        <v>0</v>
      </c>
      <c r="AM12" s="69">
        <v>0</v>
      </c>
      <c r="AN12" s="70"/>
      <c r="AO12" s="71">
        <f t="shared" si="2"/>
        <v>13.399999999999999</v>
      </c>
      <c r="AP12" s="72">
        <f t="shared" si="3"/>
        <v>9.379999999999999</v>
      </c>
      <c r="AQ12" s="73">
        <f t="shared" si="4"/>
        <v>7.3699999999999992</v>
      </c>
      <c r="AR12" s="74">
        <f>(M12-L12)/100*AR8+AQ12</f>
        <v>7.3699999999999992</v>
      </c>
      <c r="AS12" s="75">
        <f t="shared" si="0"/>
        <v>6.2979999999999992</v>
      </c>
      <c r="AT12" s="76">
        <f>(M12-L12)/100*AT8+AS12</f>
        <v>6.2979999999999992</v>
      </c>
      <c r="AU12" s="77">
        <f t="shared" si="5"/>
        <v>5.4939999999999989</v>
      </c>
      <c r="AV12" s="77">
        <f>(M12-L12)/100*AV8+AU12</f>
        <v>5.4939999999999989</v>
      </c>
      <c r="AW12" s="78">
        <f t="shared" si="6"/>
        <v>4.3951999999999991</v>
      </c>
      <c r="AX12" s="78">
        <f>(M12-L12)/100*AX8+AW12</f>
        <v>4.3951999999999991</v>
      </c>
      <c r="AY12" s="79">
        <f t="shared" si="7"/>
        <v>2.6799999999999997</v>
      </c>
      <c r="AZ12" s="80">
        <f t="shared" si="8"/>
        <v>1.3399999999999999</v>
      </c>
      <c r="BA12" s="81">
        <f t="shared" si="9"/>
        <v>0.80399999999999983</v>
      </c>
      <c r="BB12" s="82">
        <f>(M12-L12)/100*BB8</f>
        <v>0</v>
      </c>
      <c r="BC12" s="83">
        <f t="shared" si="10"/>
        <v>0.53599999999999992</v>
      </c>
      <c r="BD12" s="84">
        <f t="shared" si="11"/>
        <v>0.26799999999999996</v>
      </c>
      <c r="BE12" s="85">
        <f t="shared" si="12"/>
        <v>0.26799999999999996</v>
      </c>
      <c r="BF12" s="86">
        <f t="shared" si="13"/>
        <v>0.53599999999999992</v>
      </c>
      <c r="BG12" s="87">
        <f t="shared" si="14"/>
        <v>0.80399999999999983</v>
      </c>
      <c r="BH12" s="88"/>
    </row>
    <row r="13" spans="1:60" s="89" customFormat="1" ht="25.15" customHeight="1" x14ac:dyDescent="0.25">
      <c r="A13" s="50" t="s">
        <v>72</v>
      </c>
      <c r="B13" s="51">
        <v>4.8</v>
      </c>
      <c r="C13" s="51">
        <f>X13</f>
        <v>0</v>
      </c>
      <c r="D13" s="51">
        <v>7.2</v>
      </c>
      <c r="E13" s="51">
        <v>7.95</v>
      </c>
      <c r="F13" s="51">
        <f>AD13</f>
        <v>0</v>
      </c>
      <c r="G13" s="51">
        <f>AF13</f>
        <v>0</v>
      </c>
      <c r="H13" s="51">
        <v>6</v>
      </c>
      <c r="I13" s="52">
        <f>AJ13</f>
        <v>0</v>
      </c>
      <c r="J13" s="53">
        <f>AK13</f>
        <v>0</v>
      </c>
      <c r="K13" s="52">
        <f>AL13</f>
        <v>0</v>
      </c>
      <c r="L13" s="54">
        <v>9.08</v>
      </c>
      <c r="M13" s="55">
        <f>SUM(B13:L13)</f>
        <v>35.03</v>
      </c>
      <c r="N13" s="56">
        <v>5</v>
      </c>
      <c r="O13" s="92"/>
      <c r="P13"/>
      <c r="Q13" s="134"/>
      <c r="R13" s="58"/>
      <c r="S13" s="91"/>
      <c r="T13" s="60"/>
      <c r="U13" s="61">
        <v>0</v>
      </c>
      <c r="V13" s="62">
        <f>U13*V8</f>
        <v>0</v>
      </c>
      <c r="W13" s="61">
        <v>0</v>
      </c>
      <c r="X13" s="63">
        <f>W13*X8</f>
        <v>0</v>
      </c>
      <c r="Y13" s="61">
        <v>0</v>
      </c>
      <c r="Z13" s="63">
        <f>Y13*Z8</f>
        <v>0</v>
      </c>
      <c r="AA13" s="61">
        <v>0</v>
      </c>
      <c r="AB13" s="63">
        <f>AA13*AB8</f>
        <v>0</v>
      </c>
      <c r="AC13" s="61">
        <v>0</v>
      </c>
      <c r="AD13" s="63">
        <f>AC13*AD8</f>
        <v>0</v>
      </c>
      <c r="AE13" s="61">
        <v>0</v>
      </c>
      <c r="AF13" s="63">
        <f>AE13*AF8</f>
        <v>0</v>
      </c>
      <c r="AG13" s="64">
        <f t="shared" si="1"/>
        <v>0</v>
      </c>
      <c r="AH13" s="61">
        <v>0</v>
      </c>
      <c r="AI13" s="65">
        <f>AH13*AI8</f>
        <v>0</v>
      </c>
      <c r="AJ13" s="66">
        <v>0</v>
      </c>
      <c r="AK13" s="67">
        <v>0</v>
      </c>
      <c r="AL13" s="68">
        <v>0</v>
      </c>
      <c r="AM13" s="69">
        <v>0</v>
      </c>
      <c r="AN13" s="70"/>
      <c r="AO13" s="71">
        <f t="shared" si="2"/>
        <v>12.975</v>
      </c>
      <c r="AP13" s="72">
        <f t="shared" si="3"/>
        <v>9.0824999999999996</v>
      </c>
      <c r="AQ13" s="73">
        <f t="shared" si="4"/>
        <v>7.1362500000000004</v>
      </c>
      <c r="AR13" s="74">
        <f t="shared" ref="AR13:AR15" si="15">(M13-L13)/100*AR9+AQ13</f>
        <v>9.4448268750000004</v>
      </c>
      <c r="AS13" s="75">
        <f t="shared" si="0"/>
        <v>6.0982500000000002</v>
      </c>
      <c r="AT13" s="76">
        <f t="shared" ref="AT13:AT15" si="16">(M13-L13)/100*AT9+AS13</f>
        <v>8.0710338750000012</v>
      </c>
      <c r="AU13" s="77">
        <f t="shared" si="5"/>
        <v>5.31975</v>
      </c>
      <c r="AV13" s="77">
        <f t="shared" ref="AV13:AV15" si="17">(M13-L13)/100*AV9+AU13</f>
        <v>7.0406891250000001</v>
      </c>
      <c r="AW13" s="78">
        <f t="shared" si="6"/>
        <v>4.2557999999999998</v>
      </c>
      <c r="AX13" s="78">
        <f t="shared" ref="AX13:AX15" si="18">(M13-L13)/100*AX9+AW13</f>
        <v>5.6325512999999994</v>
      </c>
      <c r="AY13" s="79">
        <f t="shared" si="7"/>
        <v>2.5950000000000002</v>
      </c>
      <c r="AZ13" s="80">
        <f t="shared" si="8"/>
        <v>1.2975000000000001</v>
      </c>
      <c r="BA13" s="81">
        <f t="shared" si="9"/>
        <v>0.77849999999999997</v>
      </c>
      <c r="BB13" s="82">
        <f t="shared" ref="BB13:BB15" si="19">(M13-L13)/100*BB9</f>
        <v>0</v>
      </c>
      <c r="BC13" s="83">
        <f t="shared" si="10"/>
        <v>0.51900000000000002</v>
      </c>
      <c r="BD13" s="84">
        <f t="shared" si="11"/>
        <v>0.25950000000000001</v>
      </c>
      <c r="BE13" s="85">
        <f t="shared" si="12"/>
        <v>0.25950000000000001</v>
      </c>
      <c r="BF13" s="86">
        <f t="shared" si="13"/>
        <v>0.51900000000000002</v>
      </c>
      <c r="BG13" s="87">
        <f t="shared" si="14"/>
        <v>0.77849999999999997</v>
      </c>
      <c r="BH13" s="88"/>
    </row>
    <row r="14" spans="1:60" s="89" customFormat="1" ht="25.15" customHeight="1" x14ac:dyDescent="0.25">
      <c r="A14" s="50" t="s">
        <v>73</v>
      </c>
      <c r="B14" s="51">
        <v>9.6</v>
      </c>
      <c r="C14" s="51">
        <f>X14</f>
        <v>0</v>
      </c>
      <c r="D14" s="51">
        <v>1</v>
      </c>
      <c r="E14" s="51">
        <v>11.25</v>
      </c>
      <c r="F14" s="51">
        <f>AD14</f>
        <v>0</v>
      </c>
      <c r="G14" s="51">
        <f>AF14</f>
        <v>0</v>
      </c>
      <c r="H14" s="51">
        <v>6</v>
      </c>
      <c r="I14" s="52">
        <f>AJ14</f>
        <v>0</v>
      </c>
      <c r="J14" s="53">
        <f>AK14</f>
        <v>0</v>
      </c>
      <c r="K14" s="52">
        <f>AL14</f>
        <v>0</v>
      </c>
      <c r="L14" s="54">
        <v>6.71</v>
      </c>
      <c r="M14" s="55">
        <f>SUM(B14:L14)</f>
        <v>34.56</v>
      </c>
      <c r="N14" s="56">
        <v>6</v>
      </c>
      <c r="O14" s="92"/>
      <c r="P14"/>
      <c r="Q14" s="134"/>
      <c r="R14" s="58"/>
      <c r="S14" s="91"/>
      <c r="T14" s="60"/>
      <c r="U14" s="61">
        <v>0</v>
      </c>
      <c r="V14" s="62">
        <f>U14*V9</f>
        <v>0</v>
      </c>
      <c r="W14" s="61">
        <v>0</v>
      </c>
      <c r="X14" s="63">
        <f>W14*X9</f>
        <v>0</v>
      </c>
      <c r="Y14" s="61">
        <v>0</v>
      </c>
      <c r="Z14" s="63">
        <f>Y14*Z9</f>
        <v>0</v>
      </c>
      <c r="AA14" s="61">
        <v>0</v>
      </c>
      <c r="AB14" s="63">
        <f>AA14*AB9</f>
        <v>0</v>
      </c>
      <c r="AC14" s="61">
        <v>0</v>
      </c>
      <c r="AD14" s="63">
        <f>AC14*AD9</f>
        <v>0</v>
      </c>
      <c r="AE14" s="61">
        <v>0</v>
      </c>
      <c r="AF14" s="63">
        <f>AE14*AF9</f>
        <v>0</v>
      </c>
      <c r="AG14" s="64">
        <f t="shared" si="1"/>
        <v>0</v>
      </c>
      <c r="AH14" s="61">
        <v>0</v>
      </c>
      <c r="AI14" s="65">
        <f>AH14*AI9</f>
        <v>0</v>
      </c>
      <c r="AJ14" s="66">
        <v>0</v>
      </c>
      <c r="AK14" s="67">
        <v>0</v>
      </c>
      <c r="AL14" s="68">
        <v>0</v>
      </c>
      <c r="AM14" s="69">
        <v>0</v>
      </c>
      <c r="AN14" s="70"/>
      <c r="AO14" s="71">
        <f t="shared" si="2"/>
        <v>13.925000000000001</v>
      </c>
      <c r="AP14" s="72">
        <f t="shared" si="3"/>
        <v>9.7475000000000005</v>
      </c>
      <c r="AQ14" s="73">
        <f t="shared" si="4"/>
        <v>7.6587500000000004</v>
      </c>
      <c r="AR14" s="74">
        <f t="shared" si="15"/>
        <v>10.216772500000001</v>
      </c>
      <c r="AS14" s="75">
        <f t="shared" si="0"/>
        <v>6.5447500000000005</v>
      </c>
      <c r="AT14" s="76">
        <f t="shared" si="16"/>
        <v>8.7306965000000005</v>
      </c>
      <c r="AU14" s="77">
        <f t="shared" si="5"/>
        <v>5.7092500000000008</v>
      </c>
      <c r="AV14" s="77">
        <f t="shared" si="17"/>
        <v>7.616139500000001</v>
      </c>
      <c r="AW14" s="78">
        <f t="shared" si="6"/>
        <v>4.5674000000000001</v>
      </c>
      <c r="AX14" s="78">
        <f t="shared" si="18"/>
        <v>6.0929116000000008</v>
      </c>
      <c r="AY14" s="79">
        <f t="shared" si="7"/>
        <v>2.7850000000000001</v>
      </c>
      <c r="AZ14" s="80">
        <f t="shared" si="8"/>
        <v>1.3925000000000001</v>
      </c>
      <c r="BA14" s="81">
        <f t="shared" si="9"/>
        <v>0.83550000000000013</v>
      </c>
      <c r="BB14" s="82">
        <f t="shared" si="19"/>
        <v>0</v>
      </c>
      <c r="BC14" s="83">
        <f t="shared" si="10"/>
        <v>0.55700000000000005</v>
      </c>
      <c r="BD14" s="84">
        <f t="shared" si="11"/>
        <v>0.27850000000000003</v>
      </c>
      <c r="BE14" s="85">
        <f t="shared" si="12"/>
        <v>0.27850000000000003</v>
      </c>
      <c r="BF14" s="86">
        <f t="shared" si="13"/>
        <v>0.55700000000000005</v>
      </c>
      <c r="BG14" s="87">
        <f t="shared" si="14"/>
        <v>0.83550000000000013</v>
      </c>
      <c r="BH14" s="88"/>
    </row>
    <row r="15" spans="1:60" s="89" customFormat="1" ht="25.15" customHeight="1" x14ac:dyDescent="0.25">
      <c r="A15" s="50" t="s">
        <v>74</v>
      </c>
      <c r="B15" s="51">
        <v>16.8</v>
      </c>
      <c r="C15" s="51">
        <f>X15</f>
        <v>0</v>
      </c>
      <c r="D15" s="51">
        <v>4.2</v>
      </c>
      <c r="E15" s="51">
        <f>AB15</f>
        <v>0</v>
      </c>
      <c r="F15" s="51">
        <f>AD15</f>
        <v>0</v>
      </c>
      <c r="G15" s="51">
        <f>AF15</f>
        <v>0</v>
      </c>
      <c r="H15" s="51">
        <v>6</v>
      </c>
      <c r="I15" s="52">
        <f>AJ15</f>
        <v>0</v>
      </c>
      <c r="J15" s="53">
        <f>AK15</f>
        <v>0</v>
      </c>
      <c r="K15" s="52">
        <f>AL15</f>
        <v>0</v>
      </c>
      <c r="L15" s="54">
        <v>5.72</v>
      </c>
      <c r="M15" s="55">
        <f>SUM(B15:L15)</f>
        <v>32.72</v>
      </c>
      <c r="N15" s="56">
        <v>7</v>
      </c>
      <c r="O15" s="92"/>
      <c r="P15"/>
      <c r="Q15" s="134"/>
      <c r="R15" s="58"/>
      <c r="S15" s="91"/>
      <c r="T15" s="60"/>
      <c r="U15" s="61">
        <v>0</v>
      </c>
      <c r="V15" s="62">
        <f>U15*V8</f>
        <v>0</v>
      </c>
      <c r="W15" s="61">
        <v>0</v>
      </c>
      <c r="X15" s="63">
        <f>W15*X8</f>
        <v>0</v>
      </c>
      <c r="Y15" s="61">
        <v>0</v>
      </c>
      <c r="Z15" s="63">
        <f>Y15*Z8</f>
        <v>0</v>
      </c>
      <c r="AA15" s="61">
        <v>0</v>
      </c>
      <c r="AB15" s="63">
        <f>AA15*AB8</f>
        <v>0</v>
      </c>
      <c r="AC15" s="61">
        <v>0</v>
      </c>
      <c r="AD15" s="63">
        <f>AC15*AD8</f>
        <v>0</v>
      </c>
      <c r="AE15" s="61">
        <v>0</v>
      </c>
      <c r="AF15" s="63">
        <f>AE15*AF8</f>
        <v>0</v>
      </c>
      <c r="AG15" s="64">
        <f t="shared" si="1"/>
        <v>0</v>
      </c>
      <c r="AH15" s="61">
        <v>0</v>
      </c>
      <c r="AI15" s="65">
        <f>AH15*AI8</f>
        <v>0</v>
      </c>
      <c r="AJ15" s="66">
        <v>0</v>
      </c>
      <c r="AK15" s="67">
        <v>0</v>
      </c>
      <c r="AL15" s="68">
        <v>0</v>
      </c>
      <c r="AM15" s="69">
        <v>0</v>
      </c>
      <c r="AN15" s="70"/>
      <c r="AO15" s="71">
        <f t="shared" si="2"/>
        <v>13.5</v>
      </c>
      <c r="AP15" s="72">
        <f t="shared" si="3"/>
        <v>9.4500000000000011</v>
      </c>
      <c r="AQ15" s="73">
        <f t="shared" si="4"/>
        <v>7.4250000000000007</v>
      </c>
      <c r="AR15" s="74">
        <f t="shared" si="15"/>
        <v>9.8269875000000013</v>
      </c>
      <c r="AS15" s="75">
        <f t="shared" si="0"/>
        <v>6.3450000000000006</v>
      </c>
      <c r="AT15" s="76">
        <f t="shared" si="16"/>
        <v>8.3976075000000012</v>
      </c>
      <c r="AU15" s="77">
        <f t="shared" si="5"/>
        <v>5.5350000000000001</v>
      </c>
      <c r="AV15" s="77">
        <f t="shared" si="17"/>
        <v>7.3255724999999998</v>
      </c>
      <c r="AW15" s="78">
        <f t="shared" si="6"/>
        <v>4.4279999999999999</v>
      </c>
      <c r="AX15" s="78">
        <f t="shared" si="18"/>
        <v>5.8604579999999995</v>
      </c>
      <c r="AY15" s="79">
        <f t="shared" si="7"/>
        <v>2.7</v>
      </c>
      <c r="AZ15" s="80">
        <f t="shared" si="8"/>
        <v>1.35</v>
      </c>
      <c r="BA15" s="81">
        <f t="shared" si="9"/>
        <v>0.81</v>
      </c>
      <c r="BB15" s="82">
        <f t="shared" si="19"/>
        <v>0</v>
      </c>
      <c r="BC15" s="83">
        <f t="shared" si="10"/>
        <v>0.54</v>
      </c>
      <c r="BD15" s="84">
        <f t="shared" si="11"/>
        <v>0.27</v>
      </c>
      <c r="BE15" s="85">
        <f t="shared" si="12"/>
        <v>0.27</v>
      </c>
      <c r="BF15" s="86">
        <f t="shared" si="13"/>
        <v>0.54</v>
      </c>
      <c r="BG15" s="87">
        <f t="shared" si="14"/>
        <v>0.81</v>
      </c>
      <c r="BH15" s="88"/>
    </row>
    <row r="16" spans="1:60" s="89" customFormat="1" ht="25.15" customHeight="1" x14ac:dyDescent="0.25">
      <c r="A16" s="50" t="s">
        <v>75</v>
      </c>
      <c r="B16" s="51">
        <v>18</v>
      </c>
      <c r="C16" s="51">
        <f>X16</f>
        <v>0</v>
      </c>
      <c r="D16" s="51">
        <v>2.6</v>
      </c>
      <c r="E16" s="51">
        <f>AB16</f>
        <v>0</v>
      </c>
      <c r="F16" s="51">
        <f>AD16</f>
        <v>0</v>
      </c>
      <c r="G16" s="51">
        <f>AF16</f>
        <v>0</v>
      </c>
      <c r="H16" s="51">
        <v>6</v>
      </c>
      <c r="I16" s="52">
        <f>AJ16</f>
        <v>0</v>
      </c>
      <c r="J16" s="53">
        <f>AK16</f>
        <v>0</v>
      </c>
      <c r="K16" s="52">
        <f>AL16</f>
        <v>0</v>
      </c>
      <c r="L16" s="54">
        <v>4.8600000000000003</v>
      </c>
      <c r="M16" s="55">
        <f>SUM(B16:L16)</f>
        <v>31.46</v>
      </c>
      <c r="N16" s="56">
        <v>8</v>
      </c>
      <c r="O16" s="92"/>
      <c r="P16"/>
      <c r="Q16" s="2"/>
      <c r="R16" s="58"/>
      <c r="S16" s="91"/>
      <c r="T16" s="60"/>
      <c r="U16" s="61">
        <v>0</v>
      </c>
      <c r="V16" s="62">
        <f>U16*V8</f>
        <v>0</v>
      </c>
      <c r="W16" s="61">
        <v>0</v>
      </c>
      <c r="X16" s="63">
        <f>W16*X8</f>
        <v>0</v>
      </c>
      <c r="Y16" s="61">
        <v>0</v>
      </c>
      <c r="Z16" s="63">
        <f>Y16*Z8</f>
        <v>0</v>
      </c>
      <c r="AA16" s="61">
        <v>0</v>
      </c>
      <c r="AB16" s="63">
        <f>AA16*AB8</f>
        <v>0</v>
      </c>
      <c r="AC16" s="61">
        <v>0</v>
      </c>
      <c r="AD16" s="63">
        <f>AC16*AD8</f>
        <v>0</v>
      </c>
      <c r="AE16" s="61">
        <v>0</v>
      </c>
      <c r="AF16" s="63">
        <f>AE16*AF8</f>
        <v>0</v>
      </c>
      <c r="AG16" s="64">
        <f t="shared" si="1"/>
        <v>0</v>
      </c>
      <c r="AH16" s="61">
        <v>0</v>
      </c>
      <c r="AI16" s="65">
        <f>AH16*AI8</f>
        <v>0</v>
      </c>
      <c r="AJ16" s="66">
        <v>0</v>
      </c>
      <c r="AK16" s="67">
        <v>0</v>
      </c>
      <c r="AL16" s="68">
        <v>0</v>
      </c>
      <c r="AM16" s="69">
        <v>0</v>
      </c>
      <c r="AN16" s="70"/>
      <c r="AO16" s="71">
        <f t="shared" si="2"/>
        <v>13.3</v>
      </c>
      <c r="AP16" s="72">
        <f t="shared" si="3"/>
        <v>9.31</v>
      </c>
      <c r="AQ16" s="73">
        <f t="shared" si="4"/>
        <v>7.3150000000000004</v>
      </c>
      <c r="AR16" s="74">
        <f>(M16-L16)/100*AR13+AQ16</f>
        <v>9.827323948750001</v>
      </c>
      <c r="AS16" s="75">
        <f t="shared" si="0"/>
        <v>6.2510000000000003</v>
      </c>
      <c r="AT16" s="76">
        <f>(M16-L16)/100*AT13+AS16</f>
        <v>8.3978950107500019</v>
      </c>
      <c r="AU16" s="77">
        <f t="shared" si="5"/>
        <v>5.4530000000000003</v>
      </c>
      <c r="AV16" s="77">
        <f>(M16-L16)/100*AV13+AU16</f>
        <v>7.3258233072500003</v>
      </c>
      <c r="AW16" s="78">
        <f t="shared" si="6"/>
        <v>4.3624000000000001</v>
      </c>
      <c r="AX16" s="78">
        <f>(M16-L16)/100*AX13+AW16</f>
        <v>5.8606586458000001</v>
      </c>
      <c r="AY16" s="79">
        <f t="shared" si="7"/>
        <v>2.66</v>
      </c>
      <c r="AZ16" s="80">
        <f t="shared" si="8"/>
        <v>1.33</v>
      </c>
      <c r="BA16" s="81">
        <f t="shared" si="9"/>
        <v>0.79800000000000004</v>
      </c>
      <c r="BB16" s="82">
        <f>(M16-L16)/100*BB13</f>
        <v>0</v>
      </c>
      <c r="BC16" s="83">
        <f t="shared" si="10"/>
        <v>0.53200000000000003</v>
      </c>
      <c r="BD16" s="84">
        <f t="shared" si="11"/>
        <v>0.26600000000000001</v>
      </c>
      <c r="BE16" s="85">
        <f t="shared" si="12"/>
        <v>0.26600000000000001</v>
      </c>
      <c r="BF16" s="86">
        <f t="shared" si="13"/>
        <v>0.53200000000000003</v>
      </c>
      <c r="BG16" s="87">
        <f t="shared" si="14"/>
        <v>0.79800000000000004</v>
      </c>
      <c r="BH16" s="88"/>
    </row>
    <row r="17" spans="1:60" s="89" customFormat="1" ht="25.15" customHeight="1" x14ac:dyDescent="0.25">
      <c r="A17" s="50" t="s">
        <v>76</v>
      </c>
      <c r="B17" s="51">
        <v>12.4</v>
      </c>
      <c r="C17" s="51">
        <f>X17</f>
        <v>0</v>
      </c>
      <c r="D17" s="51">
        <v>4</v>
      </c>
      <c r="E17" s="51">
        <v>2.7</v>
      </c>
      <c r="F17" s="51">
        <v>0</v>
      </c>
      <c r="G17" s="51">
        <v>0</v>
      </c>
      <c r="H17" s="51">
        <v>6</v>
      </c>
      <c r="I17" s="52">
        <f>AJ17</f>
        <v>0</v>
      </c>
      <c r="J17" s="53">
        <f>AK17</f>
        <v>0</v>
      </c>
      <c r="K17" s="52">
        <f>AL17</f>
        <v>0</v>
      </c>
      <c r="L17" s="54">
        <v>6.15</v>
      </c>
      <c r="M17" s="55">
        <f>SUM(B17:L17)</f>
        <v>31.25</v>
      </c>
      <c r="N17" s="56">
        <v>9</v>
      </c>
      <c r="O17" s="92"/>
      <c r="P17"/>
      <c r="Q17" s="2"/>
      <c r="R17" s="58"/>
      <c r="S17" s="91"/>
      <c r="T17" s="60"/>
      <c r="U17" s="61"/>
      <c r="V17" s="62"/>
      <c r="W17" s="61"/>
      <c r="X17" s="63"/>
      <c r="Y17" s="61"/>
      <c r="Z17" s="63" t="e">
        <f>Y17*#REF!</f>
        <v>#REF!</v>
      </c>
      <c r="AA17" s="61">
        <v>-28</v>
      </c>
      <c r="AB17" s="63" t="e">
        <f>AA17*#REF!</f>
        <v>#REF!</v>
      </c>
      <c r="AC17" s="61">
        <v>-28</v>
      </c>
      <c r="AD17" s="63" t="e">
        <f>AC17*#REF!</f>
        <v>#REF!</v>
      </c>
      <c r="AE17" s="61">
        <v>-28</v>
      </c>
      <c r="AF17" s="63" t="e">
        <f>AE17*#REF!</f>
        <v>#REF!</v>
      </c>
      <c r="AG17" s="64" t="e">
        <f t="shared" si="1"/>
        <v>#REF!</v>
      </c>
      <c r="AH17" s="61">
        <v>-28</v>
      </c>
      <c r="AI17" s="65" t="e">
        <f>AH17*#REF!</f>
        <v>#REF!</v>
      </c>
      <c r="AJ17" s="66">
        <v>0</v>
      </c>
      <c r="AK17" s="67">
        <v>0</v>
      </c>
      <c r="AL17" s="68">
        <v>0</v>
      </c>
      <c r="AM17" s="69">
        <v>0</v>
      </c>
      <c r="AN17" s="70"/>
      <c r="AO17" s="71">
        <f t="shared" si="2"/>
        <v>12.55</v>
      </c>
      <c r="AP17" s="72">
        <f t="shared" si="3"/>
        <v>8.7850000000000001</v>
      </c>
      <c r="AQ17" s="73">
        <f t="shared" si="4"/>
        <v>6.9024999999999999</v>
      </c>
      <c r="AR17" s="74" t="e">
        <f>(M17-L17)/100*#REF!+AQ17</f>
        <v>#REF!</v>
      </c>
      <c r="AS17" s="75">
        <f t="shared" si="0"/>
        <v>5.8985000000000003</v>
      </c>
      <c r="AT17" s="76" t="e">
        <f>(M17-L17)/100*#REF!+AS17</f>
        <v>#REF!</v>
      </c>
      <c r="AU17" s="77">
        <f t="shared" si="5"/>
        <v>5.1455000000000002</v>
      </c>
      <c r="AV17" s="77" t="e">
        <f>(M17-L17)/100*#REF!+AU17</f>
        <v>#REF!</v>
      </c>
      <c r="AW17" s="78">
        <f t="shared" si="6"/>
        <v>4.1163999999999996</v>
      </c>
      <c r="AX17" s="78" t="e">
        <f>(M17-L17)/100*#REF!+AW17</f>
        <v>#REF!</v>
      </c>
      <c r="AY17" s="79">
        <f t="shared" si="7"/>
        <v>2.5099999999999998</v>
      </c>
      <c r="AZ17" s="80">
        <f t="shared" si="8"/>
        <v>1.2549999999999999</v>
      </c>
      <c r="BA17" s="81">
        <f t="shared" si="9"/>
        <v>0.753</v>
      </c>
      <c r="BB17" s="82" t="e">
        <f>(M17-L17)/100*#REF!</f>
        <v>#REF!</v>
      </c>
      <c r="BC17" s="83">
        <f t="shared" si="10"/>
        <v>0.502</v>
      </c>
      <c r="BD17" s="84">
        <f t="shared" si="11"/>
        <v>0.251</v>
      </c>
      <c r="BE17" s="85">
        <f t="shared" si="12"/>
        <v>0.251</v>
      </c>
      <c r="BF17" s="86">
        <f t="shared" si="13"/>
        <v>0.502</v>
      </c>
      <c r="BG17" s="87">
        <f t="shared" si="14"/>
        <v>0.753</v>
      </c>
      <c r="BH17" s="88"/>
    </row>
    <row r="18" spans="1:60" s="89" customFormat="1" ht="25.15" customHeight="1" x14ac:dyDescent="0.25">
      <c r="A18" s="50" t="s">
        <v>77</v>
      </c>
      <c r="B18" s="51">
        <v>16</v>
      </c>
      <c r="C18" s="51">
        <v>2.1</v>
      </c>
      <c r="D18" s="51">
        <v>0</v>
      </c>
      <c r="E18" s="51">
        <v>1.8</v>
      </c>
      <c r="F18" s="51">
        <v>0</v>
      </c>
      <c r="G18" s="51">
        <v>0</v>
      </c>
      <c r="H18" s="51">
        <v>6</v>
      </c>
      <c r="I18" s="52">
        <f>AJ18</f>
        <v>0</v>
      </c>
      <c r="J18" s="53">
        <f>AK18</f>
        <v>0</v>
      </c>
      <c r="K18" s="52">
        <f>AL18</f>
        <v>0</v>
      </c>
      <c r="L18" s="54">
        <v>5.15</v>
      </c>
      <c r="M18" s="55">
        <f>SUM(B18:L18)</f>
        <v>31.050000000000004</v>
      </c>
      <c r="N18" s="56">
        <v>10</v>
      </c>
      <c r="O18" s="92"/>
      <c r="P18"/>
      <c r="Q18" s="2"/>
      <c r="R18" s="58"/>
      <c r="S18" s="91"/>
      <c r="T18" s="60"/>
      <c r="U18" s="61"/>
      <c r="V18" s="62"/>
      <c r="W18" s="61"/>
      <c r="X18" s="63"/>
      <c r="Y18" s="61"/>
      <c r="Z18" s="63" t="e">
        <f>Y18*#REF!</f>
        <v>#REF!</v>
      </c>
      <c r="AA18" s="61">
        <v>-27</v>
      </c>
      <c r="AB18" s="63" t="e">
        <f>AA18*#REF!</f>
        <v>#REF!</v>
      </c>
      <c r="AC18" s="61">
        <v>-27</v>
      </c>
      <c r="AD18" s="63" t="e">
        <f>AC18*#REF!</f>
        <v>#REF!</v>
      </c>
      <c r="AE18" s="61">
        <v>-27</v>
      </c>
      <c r="AF18" s="63" t="e">
        <f>AE18*#REF!</f>
        <v>#REF!</v>
      </c>
      <c r="AG18" s="64" t="e">
        <f t="shared" si="1"/>
        <v>#REF!</v>
      </c>
      <c r="AH18" s="61">
        <v>-27</v>
      </c>
      <c r="AI18" s="65" t="e">
        <f>AH18*#REF!</f>
        <v>#REF!</v>
      </c>
      <c r="AJ18" s="66">
        <v>0</v>
      </c>
      <c r="AK18" s="67">
        <v>0</v>
      </c>
      <c r="AL18" s="68">
        <v>0</v>
      </c>
      <c r="AM18" s="69">
        <v>0</v>
      </c>
      <c r="AN18" s="70"/>
      <c r="AO18" s="71">
        <f t="shared" si="2"/>
        <v>12.950000000000003</v>
      </c>
      <c r="AP18" s="72">
        <f t="shared" si="3"/>
        <v>9.0650000000000031</v>
      </c>
      <c r="AQ18" s="73">
        <f t="shared" si="4"/>
        <v>7.1225000000000014</v>
      </c>
      <c r="AR18" s="74" t="e">
        <f>(M18-L18)/100*#REF!+AQ18</f>
        <v>#REF!</v>
      </c>
      <c r="AS18" s="75">
        <f t="shared" si="0"/>
        <v>6.0865000000000018</v>
      </c>
      <c r="AT18" s="76" t="e">
        <f>(M18-L18)/100*#REF!+AS18</f>
        <v>#REF!</v>
      </c>
      <c r="AU18" s="77">
        <f t="shared" si="5"/>
        <v>5.3095000000000017</v>
      </c>
      <c r="AV18" s="77" t="e">
        <f>(M18-L18)/100*#REF!+AU18</f>
        <v>#REF!</v>
      </c>
      <c r="AW18" s="78">
        <f t="shared" si="6"/>
        <v>4.2476000000000003</v>
      </c>
      <c r="AX18" s="78" t="e">
        <f>(M18-L18)/100*#REF!+AW18</f>
        <v>#REF!</v>
      </c>
      <c r="AY18" s="79">
        <f t="shared" si="7"/>
        <v>2.5900000000000007</v>
      </c>
      <c r="AZ18" s="80">
        <f t="shared" si="8"/>
        <v>1.2950000000000004</v>
      </c>
      <c r="BA18" s="81">
        <f t="shared" si="9"/>
        <v>0.77700000000000014</v>
      </c>
      <c r="BB18" s="82" t="e">
        <f>(M18-L18)/100*#REF!</f>
        <v>#REF!</v>
      </c>
      <c r="BC18" s="83">
        <f t="shared" si="10"/>
        <v>0.51800000000000013</v>
      </c>
      <c r="BD18" s="84">
        <f t="shared" si="11"/>
        <v>0.25900000000000006</v>
      </c>
      <c r="BE18" s="85">
        <f t="shared" si="12"/>
        <v>0.25900000000000006</v>
      </c>
      <c r="BF18" s="86">
        <f t="shared" si="13"/>
        <v>0.51800000000000013</v>
      </c>
      <c r="BG18" s="87">
        <f t="shared" si="14"/>
        <v>0.77700000000000014</v>
      </c>
      <c r="BH18" s="88"/>
    </row>
    <row r="19" spans="1:60" s="89" customFormat="1" ht="25.15" customHeight="1" x14ac:dyDescent="0.25">
      <c r="A19" s="50" t="s">
        <v>79</v>
      </c>
      <c r="B19" s="51">
        <v>9.6</v>
      </c>
      <c r="C19" s="51">
        <f>X19</f>
        <v>0</v>
      </c>
      <c r="D19" s="51">
        <v>5.2</v>
      </c>
      <c r="E19" s="51">
        <v>0</v>
      </c>
      <c r="F19" s="51">
        <v>0</v>
      </c>
      <c r="G19" s="51">
        <v>3.6</v>
      </c>
      <c r="H19" s="51">
        <v>3.2</v>
      </c>
      <c r="I19" s="52">
        <v>4</v>
      </c>
      <c r="J19" s="53">
        <f>AK19</f>
        <v>0</v>
      </c>
      <c r="K19" s="52">
        <f>AL19</f>
        <v>0</v>
      </c>
      <c r="L19" s="54">
        <v>5.12</v>
      </c>
      <c r="M19" s="55">
        <f>SUM(B19:L19)</f>
        <v>30.720000000000002</v>
      </c>
      <c r="N19" s="56">
        <v>11</v>
      </c>
      <c r="O19" s="92"/>
      <c r="P19"/>
      <c r="Q19" s="2"/>
      <c r="R19" s="58"/>
      <c r="S19" s="91"/>
      <c r="T19" s="60"/>
      <c r="U19" s="61"/>
      <c r="V19" s="62"/>
      <c r="W19" s="61"/>
      <c r="X19" s="63"/>
      <c r="Y19" s="61"/>
      <c r="Z19" s="63" t="e">
        <f>Y19*#REF!</f>
        <v>#REF!</v>
      </c>
      <c r="AA19" s="61">
        <v>-26</v>
      </c>
      <c r="AB19" s="63" t="e">
        <f>AA19*#REF!</f>
        <v>#REF!</v>
      </c>
      <c r="AC19" s="61">
        <v>-26</v>
      </c>
      <c r="AD19" s="63" t="e">
        <f>AC19*#REF!</f>
        <v>#REF!</v>
      </c>
      <c r="AE19" s="61">
        <v>-26</v>
      </c>
      <c r="AF19" s="63" t="e">
        <f>AE19*#REF!</f>
        <v>#REF!</v>
      </c>
      <c r="AG19" s="64" t="e">
        <f t="shared" si="1"/>
        <v>#REF!</v>
      </c>
      <c r="AH19" s="61">
        <v>-26</v>
      </c>
      <c r="AI19" s="65" t="e">
        <f>AH19*#REF!</f>
        <v>#REF!</v>
      </c>
      <c r="AJ19" s="66">
        <v>0</v>
      </c>
      <c r="AK19" s="67">
        <v>0</v>
      </c>
      <c r="AL19" s="68">
        <v>0</v>
      </c>
      <c r="AM19" s="69">
        <v>0</v>
      </c>
      <c r="AN19" s="70"/>
      <c r="AO19" s="71">
        <f t="shared" si="2"/>
        <v>12.8</v>
      </c>
      <c r="AP19" s="72">
        <f t="shared" si="3"/>
        <v>8.9600000000000009</v>
      </c>
      <c r="AQ19" s="73">
        <f t="shared" si="4"/>
        <v>7.04</v>
      </c>
      <c r="AR19" s="74" t="e">
        <f>(M19-L19)/100*#REF!+AQ19</f>
        <v>#REF!</v>
      </c>
      <c r="AS19" s="75">
        <f t="shared" si="0"/>
        <v>6.016</v>
      </c>
      <c r="AT19" s="76" t="e">
        <f>(M19-L19)/100*#REF!+AS19</f>
        <v>#REF!</v>
      </c>
      <c r="AU19" s="77">
        <f t="shared" si="5"/>
        <v>5.2480000000000002</v>
      </c>
      <c r="AV19" s="77" t="e">
        <f>(M19-L19)/100*#REF!+AU19</f>
        <v>#REF!</v>
      </c>
      <c r="AW19" s="78">
        <f t="shared" si="6"/>
        <v>4.1983999999999995</v>
      </c>
      <c r="AX19" s="78" t="e">
        <f>(M19-L19)/100*#REF!+AW19</f>
        <v>#REF!</v>
      </c>
      <c r="AY19" s="79">
        <f t="shared" si="7"/>
        <v>2.56</v>
      </c>
      <c r="AZ19" s="80">
        <f t="shared" si="8"/>
        <v>1.28</v>
      </c>
      <c r="BA19" s="81">
        <f t="shared" si="9"/>
        <v>0.76800000000000002</v>
      </c>
      <c r="BB19" s="82" t="e">
        <f>(M19-L19)/100*#REF!</f>
        <v>#REF!</v>
      </c>
      <c r="BC19" s="83">
        <f t="shared" si="10"/>
        <v>0.51200000000000001</v>
      </c>
      <c r="BD19" s="84">
        <f t="shared" si="11"/>
        <v>0.25600000000000001</v>
      </c>
      <c r="BE19" s="85">
        <f t="shared" si="12"/>
        <v>0.25600000000000001</v>
      </c>
      <c r="BF19" s="86">
        <f t="shared" si="13"/>
        <v>0.51200000000000001</v>
      </c>
      <c r="BG19" s="87">
        <f t="shared" si="14"/>
        <v>0.76800000000000002</v>
      </c>
      <c r="BH19" s="88"/>
    </row>
    <row r="20" spans="1:60" s="89" customFormat="1" ht="25.15" customHeight="1" x14ac:dyDescent="0.25">
      <c r="A20" s="50" t="s">
        <v>78</v>
      </c>
      <c r="B20" s="51">
        <v>14.4</v>
      </c>
      <c r="C20" s="51">
        <v>5.0999999999999996</v>
      </c>
      <c r="D20" s="51">
        <v>0</v>
      </c>
      <c r="E20" s="51">
        <v>0</v>
      </c>
      <c r="F20" s="51">
        <v>0</v>
      </c>
      <c r="G20" s="51">
        <v>0</v>
      </c>
      <c r="H20" s="51">
        <v>6</v>
      </c>
      <c r="I20" s="52">
        <f>AJ20</f>
        <v>0</v>
      </c>
      <c r="J20" s="53">
        <f>AK20</f>
        <v>0</v>
      </c>
      <c r="K20" s="52">
        <f>AL20</f>
        <v>0</v>
      </c>
      <c r="L20" s="54">
        <v>5.0999999999999996</v>
      </c>
      <c r="M20" s="55">
        <f>SUM(B20:L20)</f>
        <v>30.6</v>
      </c>
      <c r="N20" s="56">
        <v>12</v>
      </c>
      <c r="O20" s="92"/>
      <c r="P20"/>
      <c r="Q20" s="2"/>
      <c r="R20" s="58"/>
      <c r="S20" s="91"/>
      <c r="T20" s="60"/>
      <c r="U20" s="61"/>
      <c r="V20" s="62"/>
      <c r="W20" s="61"/>
      <c r="X20" s="63"/>
      <c r="Y20" s="61"/>
      <c r="Z20" s="63" t="e">
        <f>Y20*#REF!</f>
        <v>#REF!</v>
      </c>
      <c r="AA20" s="61">
        <v>-25</v>
      </c>
      <c r="AB20" s="63" t="e">
        <f>AA20*#REF!</f>
        <v>#REF!</v>
      </c>
      <c r="AC20" s="61">
        <v>-25</v>
      </c>
      <c r="AD20" s="63" t="e">
        <f>AC20*#REF!</f>
        <v>#REF!</v>
      </c>
      <c r="AE20" s="61">
        <v>-25</v>
      </c>
      <c r="AF20" s="63" t="e">
        <f>AE20*#REF!</f>
        <v>#REF!</v>
      </c>
      <c r="AG20" s="64" t="e">
        <f t="shared" si="1"/>
        <v>#REF!</v>
      </c>
      <c r="AH20" s="61">
        <v>-25</v>
      </c>
      <c r="AI20" s="65" t="e">
        <f>AH20*#REF!</f>
        <v>#REF!</v>
      </c>
      <c r="AJ20" s="66">
        <v>0</v>
      </c>
      <c r="AK20" s="67">
        <v>0</v>
      </c>
      <c r="AL20" s="68">
        <v>0</v>
      </c>
      <c r="AM20" s="69">
        <v>0</v>
      </c>
      <c r="AN20" s="70"/>
      <c r="AO20" s="71">
        <f t="shared" si="2"/>
        <v>12.75</v>
      </c>
      <c r="AP20" s="72">
        <f t="shared" si="3"/>
        <v>8.9250000000000007</v>
      </c>
      <c r="AQ20" s="73">
        <f t="shared" si="4"/>
        <v>7.0125000000000002</v>
      </c>
      <c r="AR20" s="74" t="e">
        <f>(M20-L20)/100*#REF!+AQ20</f>
        <v>#REF!</v>
      </c>
      <c r="AS20" s="75">
        <f t="shared" si="0"/>
        <v>5.9924999999999997</v>
      </c>
      <c r="AT20" s="76" t="e">
        <f>(M20-L20)/100*#REF!+AS20</f>
        <v>#REF!</v>
      </c>
      <c r="AU20" s="77">
        <f t="shared" si="5"/>
        <v>5.2275</v>
      </c>
      <c r="AV20" s="77" t="e">
        <f>(M20-L20)/100*#REF!+AU20</f>
        <v>#REF!</v>
      </c>
      <c r="AW20" s="78">
        <f t="shared" si="6"/>
        <v>4.1819999999999995</v>
      </c>
      <c r="AX20" s="78" t="e">
        <f>(M20-L20)/100*#REF!+AW20</f>
        <v>#REF!</v>
      </c>
      <c r="AY20" s="79">
        <f t="shared" si="7"/>
        <v>2.5499999999999998</v>
      </c>
      <c r="AZ20" s="80">
        <f t="shared" si="8"/>
        <v>1.2749999999999999</v>
      </c>
      <c r="BA20" s="81">
        <f t="shared" si="9"/>
        <v>0.76500000000000001</v>
      </c>
      <c r="BB20" s="82" t="e">
        <f>(M20-L20)/100*#REF!</f>
        <v>#REF!</v>
      </c>
      <c r="BC20" s="83">
        <f t="shared" si="10"/>
        <v>0.51</v>
      </c>
      <c r="BD20" s="84">
        <f t="shared" si="11"/>
        <v>0.255</v>
      </c>
      <c r="BE20" s="85">
        <f t="shared" si="12"/>
        <v>0.255</v>
      </c>
      <c r="BF20" s="86">
        <f t="shared" si="13"/>
        <v>0.51</v>
      </c>
      <c r="BG20" s="87">
        <f t="shared" si="14"/>
        <v>0.76500000000000001</v>
      </c>
      <c r="BH20" s="88"/>
    </row>
    <row r="21" spans="1:60" s="89" customFormat="1" ht="25.15" customHeight="1" x14ac:dyDescent="0.25">
      <c r="A21" s="50" t="s">
        <v>80</v>
      </c>
      <c r="B21" s="51">
        <v>4.8</v>
      </c>
      <c r="C21" s="51">
        <f>X21</f>
        <v>0</v>
      </c>
      <c r="D21" s="51">
        <v>0</v>
      </c>
      <c r="E21" s="51">
        <v>11.25</v>
      </c>
      <c r="F21" s="51">
        <v>0</v>
      </c>
      <c r="G21" s="51">
        <v>0</v>
      </c>
      <c r="H21" s="51">
        <v>6</v>
      </c>
      <c r="I21" s="52">
        <f>AJ21</f>
        <v>0</v>
      </c>
      <c r="J21" s="53">
        <f>AK21</f>
        <v>0</v>
      </c>
      <c r="K21" s="52">
        <f>AL21</f>
        <v>0</v>
      </c>
      <c r="L21" s="54">
        <v>7.72</v>
      </c>
      <c r="M21" s="55">
        <f>SUM(B21:L21)</f>
        <v>29.77</v>
      </c>
      <c r="N21" s="56">
        <v>13</v>
      </c>
      <c r="O21" s="92"/>
      <c r="P21"/>
      <c r="Q21" s="2"/>
      <c r="R21" s="58"/>
      <c r="S21" s="91"/>
      <c r="T21" s="60"/>
      <c r="U21" s="61"/>
      <c r="V21" s="62"/>
      <c r="W21" s="61"/>
      <c r="X21" s="63"/>
      <c r="Y21" s="61"/>
      <c r="Z21" s="63" t="e">
        <f>Y21*#REF!</f>
        <v>#REF!</v>
      </c>
      <c r="AA21" s="61">
        <v>-24</v>
      </c>
      <c r="AB21" s="63" t="e">
        <f>AA21*#REF!</f>
        <v>#REF!</v>
      </c>
      <c r="AC21" s="61">
        <v>-24</v>
      </c>
      <c r="AD21" s="63" t="e">
        <f>AC21*#REF!</f>
        <v>#REF!</v>
      </c>
      <c r="AE21" s="61">
        <v>-24</v>
      </c>
      <c r="AF21" s="63" t="e">
        <f>AE21*#REF!</f>
        <v>#REF!</v>
      </c>
      <c r="AG21" s="64" t="e">
        <f t="shared" si="1"/>
        <v>#REF!</v>
      </c>
      <c r="AH21" s="61">
        <v>-24</v>
      </c>
      <c r="AI21" s="65" t="e">
        <f>AH21*#REF!</f>
        <v>#REF!</v>
      </c>
      <c r="AJ21" s="66">
        <v>0</v>
      </c>
      <c r="AK21" s="67">
        <v>0</v>
      </c>
      <c r="AL21" s="68">
        <v>0</v>
      </c>
      <c r="AM21" s="69">
        <v>0</v>
      </c>
      <c r="AN21" s="70"/>
      <c r="AO21" s="71">
        <f t="shared" si="2"/>
        <v>11.025</v>
      </c>
      <c r="AP21" s="72">
        <f t="shared" si="3"/>
        <v>7.7175000000000002</v>
      </c>
      <c r="AQ21" s="73">
        <f t="shared" si="4"/>
        <v>6.0637499999999998</v>
      </c>
      <c r="AR21" s="74" t="e">
        <f>(M21-L21)/100*#REF!+AQ21</f>
        <v>#REF!</v>
      </c>
      <c r="AS21" s="75">
        <f t="shared" si="0"/>
        <v>5.1817500000000001</v>
      </c>
      <c r="AT21" s="76" t="e">
        <f>(M21-L21)/100*#REF!+AS21</f>
        <v>#REF!</v>
      </c>
      <c r="AU21" s="77">
        <f t="shared" si="5"/>
        <v>4.5202499999999999</v>
      </c>
      <c r="AV21" s="77" t="e">
        <f>(M21-L21)/100*#REF!+AU21</f>
        <v>#REF!</v>
      </c>
      <c r="AW21" s="78">
        <f t="shared" si="6"/>
        <v>3.6161999999999996</v>
      </c>
      <c r="AX21" s="78" t="e">
        <f>(M21-L21)/100*#REF!+AW21</f>
        <v>#REF!</v>
      </c>
      <c r="AY21" s="79">
        <f t="shared" si="7"/>
        <v>2.2050000000000001</v>
      </c>
      <c r="AZ21" s="80">
        <f t="shared" si="8"/>
        <v>1.1025</v>
      </c>
      <c r="BA21" s="81">
        <f t="shared" si="9"/>
        <v>0.66149999999999998</v>
      </c>
      <c r="BB21" s="82" t="e">
        <f>(M21-L21)/100*#REF!</f>
        <v>#REF!</v>
      </c>
      <c r="BC21" s="83">
        <f t="shared" si="10"/>
        <v>0.441</v>
      </c>
      <c r="BD21" s="84">
        <f t="shared" si="11"/>
        <v>0.2205</v>
      </c>
      <c r="BE21" s="85">
        <f t="shared" si="12"/>
        <v>0.2205</v>
      </c>
      <c r="BF21" s="86">
        <f t="shared" si="13"/>
        <v>0.441</v>
      </c>
      <c r="BG21" s="87">
        <f t="shared" si="14"/>
        <v>0.66149999999999998</v>
      </c>
      <c r="BH21" s="88"/>
    </row>
    <row r="22" spans="1:60" s="89" customFormat="1" ht="25.15" customHeight="1" x14ac:dyDescent="0.25">
      <c r="A22" s="50" t="s">
        <v>81</v>
      </c>
      <c r="B22" s="51">
        <v>12</v>
      </c>
      <c r="C22" s="51">
        <f>X22</f>
        <v>0</v>
      </c>
      <c r="D22" s="51">
        <v>4.2</v>
      </c>
      <c r="E22" s="51">
        <v>2.1</v>
      </c>
      <c r="F22" s="51">
        <v>0</v>
      </c>
      <c r="G22" s="51">
        <v>0</v>
      </c>
      <c r="H22" s="51">
        <v>6</v>
      </c>
      <c r="I22" s="52">
        <f>AJ22</f>
        <v>0</v>
      </c>
      <c r="J22" s="53">
        <f>AK22</f>
        <v>0</v>
      </c>
      <c r="K22" s="52">
        <f>AL22</f>
        <v>0</v>
      </c>
      <c r="L22" s="54">
        <v>5.0999999999999996</v>
      </c>
      <c r="M22" s="55">
        <f>SUM(B22:L22)</f>
        <v>29.4</v>
      </c>
      <c r="N22" s="56">
        <v>14</v>
      </c>
      <c r="O22" s="92"/>
      <c r="P22"/>
      <c r="Q22" s="2"/>
      <c r="R22" s="58"/>
      <c r="S22" s="91"/>
      <c r="T22" s="60"/>
      <c r="U22" s="61"/>
      <c r="V22" s="62"/>
      <c r="W22" s="61"/>
      <c r="X22" s="63"/>
      <c r="Y22" s="61"/>
      <c r="Z22" s="63" t="e">
        <f>Y22*#REF!</f>
        <v>#REF!</v>
      </c>
      <c r="AA22" s="61">
        <v>-23</v>
      </c>
      <c r="AB22" s="63" t="e">
        <f>AA22*#REF!</f>
        <v>#REF!</v>
      </c>
      <c r="AC22" s="61">
        <v>-23</v>
      </c>
      <c r="AD22" s="63" t="e">
        <f>AC22*#REF!</f>
        <v>#REF!</v>
      </c>
      <c r="AE22" s="61">
        <v>-23</v>
      </c>
      <c r="AF22" s="63" t="e">
        <f>AE22*#REF!</f>
        <v>#REF!</v>
      </c>
      <c r="AG22" s="64" t="e">
        <f t="shared" si="1"/>
        <v>#REF!</v>
      </c>
      <c r="AH22" s="61">
        <v>-23</v>
      </c>
      <c r="AI22" s="65" t="e">
        <f>AH22*#REF!</f>
        <v>#REF!</v>
      </c>
      <c r="AJ22" s="66">
        <v>0</v>
      </c>
      <c r="AK22" s="67">
        <v>0</v>
      </c>
      <c r="AL22" s="68">
        <v>0</v>
      </c>
      <c r="AM22" s="69">
        <v>0</v>
      </c>
      <c r="AN22" s="70"/>
      <c r="AO22" s="71">
        <f t="shared" si="2"/>
        <v>12.149999999999999</v>
      </c>
      <c r="AP22" s="72">
        <f t="shared" si="3"/>
        <v>8.504999999999999</v>
      </c>
      <c r="AQ22" s="73">
        <f t="shared" si="4"/>
        <v>6.6824999999999992</v>
      </c>
      <c r="AR22" s="74" t="e">
        <f>(M22-L22)/100*#REF!+AQ22</f>
        <v>#REF!</v>
      </c>
      <c r="AS22" s="75">
        <f t="shared" si="0"/>
        <v>5.7104999999999988</v>
      </c>
      <c r="AT22" s="76" t="e">
        <f>(M22-L22)/100*#REF!+AS22</f>
        <v>#REF!</v>
      </c>
      <c r="AU22" s="77">
        <f t="shared" si="5"/>
        <v>4.9814999999999996</v>
      </c>
      <c r="AV22" s="77" t="e">
        <f>(M22-L22)/100*#REF!+AU22</f>
        <v>#REF!</v>
      </c>
      <c r="AW22" s="78">
        <f t="shared" si="6"/>
        <v>3.985199999999999</v>
      </c>
      <c r="AX22" s="78" t="e">
        <f>(M22-L22)/100*#REF!+AW22</f>
        <v>#REF!</v>
      </c>
      <c r="AY22" s="79">
        <f t="shared" si="7"/>
        <v>2.4299999999999997</v>
      </c>
      <c r="AZ22" s="80">
        <f t="shared" si="8"/>
        <v>1.2149999999999999</v>
      </c>
      <c r="BA22" s="81">
        <f t="shared" si="9"/>
        <v>0.72899999999999987</v>
      </c>
      <c r="BB22" s="82" t="e">
        <f>(M22-L22)/100*#REF!</f>
        <v>#REF!</v>
      </c>
      <c r="BC22" s="83">
        <f t="shared" si="10"/>
        <v>0.48599999999999993</v>
      </c>
      <c r="BD22" s="84">
        <f t="shared" si="11"/>
        <v>0.24299999999999997</v>
      </c>
      <c r="BE22" s="85">
        <f t="shared" si="12"/>
        <v>0.24299999999999997</v>
      </c>
      <c r="BF22" s="86">
        <f t="shared" si="13"/>
        <v>0.48599999999999993</v>
      </c>
      <c r="BG22" s="87">
        <f t="shared" si="14"/>
        <v>0.72899999999999987</v>
      </c>
      <c r="BH22" s="88"/>
    </row>
    <row r="23" spans="1:60" s="89" customFormat="1" ht="25.15" customHeight="1" x14ac:dyDescent="0.25">
      <c r="A23" s="50" t="s">
        <v>83</v>
      </c>
      <c r="B23" s="51">
        <f>V23</f>
        <v>0</v>
      </c>
      <c r="C23" s="51">
        <v>9.6</v>
      </c>
      <c r="D23" s="51">
        <v>0.8</v>
      </c>
      <c r="E23" s="51">
        <v>6.15</v>
      </c>
      <c r="F23" s="51">
        <v>0</v>
      </c>
      <c r="G23" s="51">
        <v>1.8</v>
      </c>
      <c r="H23" s="51">
        <v>6</v>
      </c>
      <c r="I23" s="52">
        <f>AJ23</f>
        <v>0</v>
      </c>
      <c r="J23" s="53">
        <f>AK23</f>
        <v>0</v>
      </c>
      <c r="K23" s="52">
        <f>AL23</f>
        <v>0</v>
      </c>
      <c r="L23" s="54">
        <v>4.87</v>
      </c>
      <c r="M23" s="55">
        <f>SUM(B23:L23)</f>
        <v>29.220000000000002</v>
      </c>
      <c r="N23" s="56">
        <v>15</v>
      </c>
      <c r="O23" s="92"/>
      <c r="P23"/>
      <c r="Q23" s="2"/>
      <c r="R23" s="58"/>
      <c r="S23" s="91"/>
      <c r="T23" s="60"/>
      <c r="U23" s="61"/>
      <c r="V23" s="62"/>
      <c r="W23" s="61"/>
      <c r="X23" s="63"/>
      <c r="Y23" s="61"/>
      <c r="Z23" s="63" t="e">
        <f>Y23*#REF!</f>
        <v>#REF!</v>
      </c>
      <c r="AA23" s="61">
        <v>-22</v>
      </c>
      <c r="AB23" s="63" t="e">
        <f>AA23*#REF!</f>
        <v>#REF!</v>
      </c>
      <c r="AC23" s="61">
        <v>-22</v>
      </c>
      <c r="AD23" s="63" t="e">
        <f>AC23*#REF!</f>
        <v>#REF!</v>
      </c>
      <c r="AE23" s="61">
        <v>-22</v>
      </c>
      <c r="AF23" s="63" t="e">
        <f>AE23*#REF!</f>
        <v>#REF!</v>
      </c>
      <c r="AG23" s="64" t="e">
        <f t="shared" si="1"/>
        <v>#REF!</v>
      </c>
      <c r="AH23" s="61">
        <v>-22</v>
      </c>
      <c r="AI23" s="65" t="e">
        <f>AH23*#REF!</f>
        <v>#REF!</v>
      </c>
      <c r="AJ23" s="66">
        <v>0</v>
      </c>
      <c r="AK23" s="67">
        <v>0</v>
      </c>
      <c r="AL23" s="68">
        <v>0</v>
      </c>
      <c r="AM23" s="69">
        <v>0</v>
      </c>
      <c r="AN23" s="70"/>
      <c r="AO23" s="71">
        <f t="shared" si="2"/>
        <v>12.175000000000001</v>
      </c>
      <c r="AP23" s="72">
        <f t="shared" si="3"/>
        <v>8.5225000000000009</v>
      </c>
      <c r="AQ23" s="73">
        <f t="shared" si="4"/>
        <v>6.6962500000000009</v>
      </c>
      <c r="AR23" s="74" t="e">
        <f t="shared" ref="AR23" si="20">(M23-L23)/100*#REF!+AQ23</f>
        <v>#REF!</v>
      </c>
      <c r="AS23" s="75">
        <f t="shared" si="0"/>
        <v>5.7222500000000007</v>
      </c>
      <c r="AT23" s="76" t="e">
        <f t="shared" ref="AT23" si="21">(M23-L23)/100*#REF!+AS23</f>
        <v>#REF!</v>
      </c>
      <c r="AU23" s="77">
        <f t="shared" si="5"/>
        <v>4.9917500000000006</v>
      </c>
      <c r="AV23" s="77" t="e">
        <f t="shared" ref="AV23" si="22">(M23-L23)/100*#REF!+AU23</f>
        <v>#REF!</v>
      </c>
      <c r="AW23" s="78">
        <f t="shared" si="6"/>
        <v>3.9933999999999998</v>
      </c>
      <c r="AX23" s="78" t="e">
        <f t="shared" ref="AX23" si="23">(M23-L23)/100*#REF!+AW23</f>
        <v>#REF!</v>
      </c>
      <c r="AY23" s="79">
        <f t="shared" si="7"/>
        <v>2.4350000000000001</v>
      </c>
      <c r="AZ23" s="80">
        <f t="shared" si="8"/>
        <v>1.2175</v>
      </c>
      <c r="BA23" s="81">
        <f t="shared" si="9"/>
        <v>0.73050000000000004</v>
      </c>
      <c r="BB23" s="82" t="e">
        <f t="shared" ref="BB23" si="24">(M23-L23)/100*#REF!</f>
        <v>#REF!</v>
      </c>
      <c r="BC23" s="83">
        <f t="shared" si="10"/>
        <v>0.48700000000000004</v>
      </c>
      <c r="BD23" s="84">
        <f t="shared" si="11"/>
        <v>0.24350000000000002</v>
      </c>
      <c r="BE23" s="85">
        <f t="shared" si="12"/>
        <v>0.24350000000000002</v>
      </c>
      <c r="BF23" s="86">
        <f t="shared" si="13"/>
        <v>0.48700000000000004</v>
      </c>
      <c r="BG23" s="87">
        <f t="shared" si="14"/>
        <v>0.73050000000000004</v>
      </c>
      <c r="BH23" s="88"/>
    </row>
    <row r="24" spans="1:60" s="89" customFormat="1" ht="25.15" customHeight="1" x14ac:dyDescent="0.25">
      <c r="A24" s="50" t="s">
        <v>82</v>
      </c>
      <c r="B24" s="51">
        <v>4.8</v>
      </c>
      <c r="C24" s="51">
        <v>16.8</v>
      </c>
      <c r="D24" s="51">
        <v>0</v>
      </c>
      <c r="E24" s="51">
        <v>0</v>
      </c>
      <c r="F24" s="51">
        <v>0</v>
      </c>
      <c r="G24" s="51">
        <v>0</v>
      </c>
      <c r="H24" s="51">
        <v>6</v>
      </c>
      <c r="I24" s="52">
        <f>AJ24</f>
        <v>0</v>
      </c>
      <c r="J24" s="53">
        <f>AK24</f>
        <v>0</v>
      </c>
      <c r="K24" s="52">
        <f>AL24</f>
        <v>0</v>
      </c>
      <c r="L24" s="54">
        <f>AM24</f>
        <v>0</v>
      </c>
      <c r="M24" s="55">
        <f>SUM(B24:L24)</f>
        <v>27.6</v>
      </c>
      <c r="N24" s="56">
        <v>16</v>
      </c>
      <c r="O24" s="92"/>
      <c r="P24"/>
      <c r="Q24" s="2"/>
      <c r="R24" s="58"/>
      <c r="S24" s="91"/>
      <c r="T24" s="60"/>
      <c r="U24" s="61"/>
      <c r="V24" s="62"/>
      <c r="W24" s="61"/>
      <c r="X24" s="63"/>
      <c r="Y24" s="61"/>
      <c r="Z24" s="63" t="e">
        <f>Y24*#REF!</f>
        <v>#REF!</v>
      </c>
      <c r="AA24" s="61">
        <v>-21</v>
      </c>
      <c r="AB24" s="63" t="e">
        <f>AA24*#REF!</f>
        <v>#REF!</v>
      </c>
      <c r="AC24" s="61">
        <v>-21</v>
      </c>
      <c r="AD24" s="63" t="e">
        <f>AC24*#REF!</f>
        <v>#REF!</v>
      </c>
      <c r="AE24" s="61">
        <v>-21</v>
      </c>
      <c r="AF24" s="63" t="e">
        <f>AE24*#REF!</f>
        <v>#REF!</v>
      </c>
      <c r="AG24" s="64" t="e">
        <f t="shared" si="1"/>
        <v>#REF!</v>
      </c>
      <c r="AH24" s="61">
        <v>-21</v>
      </c>
      <c r="AI24" s="65" t="e">
        <f>AH24*#REF!</f>
        <v>#REF!</v>
      </c>
      <c r="AJ24" s="66">
        <v>0</v>
      </c>
      <c r="AK24" s="67">
        <v>0</v>
      </c>
      <c r="AL24" s="68">
        <v>0</v>
      </c>
      <c r="AM24" s="69">
        <v>0</v>
      </c>
      <c r="AN24" s="70"/>
      <c r="AO24" s="71">
        <f t="shared" si="2"/>
        <v>13.8</v>
      </c>
      <c r="AP24" s="72">
        <f t="shared" si="3"/>
        <v>9.66</v>
      </c>
      <c r="AQ24" s="73">
        <f t="shared" si="4"/>
        <v>7.5900000000000007</v>
      </c>
      <c r="AR24" s="74" t="e">
        <f t="shared" ref="AR24" si="25">(M24-L24)/100*#REF!+AQ24</f>
        <v>#REF!</v>
      </c>
      <c r="AS24" s="75">
        <f t="shared" si="0"/>
        <v>6.4860000000000007</v>
      </c>
      <c r="AT24" s="76" t="e">
        <f t="shared" ref="AT24" si="26">(M24-L24)/100*#REF!+AS24</f>
        <v>#REF!</v>
      </c>
      <c r="AU24" s="77">
        <f t="shared" si="5"/>
        <v>5.6580000000000004</v>
      </c>
      <c r="AV24" s="77" t="e">
        <f t="shared" ref="AV24" si="27">(M24-L24)/100*#REF!+AU24</f>
        <v>#REF!</v>
      </c>
      <c r="AW24" s="78">
        <f t="shared" si="6"/>
        <v>4.5263999999999998</v>
      </c>
      <c r="AX24" s="78" t="e">
        <f t="shared" ref="AX24" si="28">(M24-L24)/100*#REF!+AW24</f>
        <v>#REF!</v>
      </c>
      <c r="AY24" s="79">
        <f t="shared" si="7"/>
        <v>2.7600000000000002</v>
      </c>
      <c r="AZ24" s="80">
        <f t="shared" si="8"/>
        <v>1.3800000000000001</v>
      </c>
      <c r="BA24" s="81">
        <f t="shared" si="9"/>
        <v>0.82800000000000007</v>
      </c>
      <c r="BB24" s="82" t="e">
        <f t="shared" ref="BB24" si="29">(M24-L24)/100*#REF!</f>
        <v>#REF!</v>
      </c>
      <c r="BC24" s="83">
        <f t="shared" si="10"/>
        <v>0.55200000000000005</v>
      </c>
      <c r="BD24" s="84">
        <f t="shared" si="11"/>
        <v>0.27600000000000002</v>
      </c>
      <c r="BE24" s="85">
        <f t="shared" si="12"/>
        <v>0.27600000000000002</v>
      </c>
      <c r="BF24" s="86">
        <f t="shared" si="13"/>
        <v>0.55200000000000005</v>
      </c>
      <c r="BG24" s="87">
        <f t="shared" si="14"/>
        <v>0.82800000000000007</v>
      </c>
      <c r="BH24" s="88"/>
    </row>
    <row r="25" spans="1:60" s="89" customFormat="1" ht="25.15" customHeight="1" x14ac:dyDescent="0.25">
      <c r="A25" s="50" t="s">
        <v>84</v>
      </c>
      <c r="B25" s="51">
        <v>11.2</v>
      </c>
      <c r="C25" s="51">
        <f>X25</f>
        <v>0</v>
      </c>
      <c r="D25" s="51">
        <v>5.2</v>
      </c>
      <c r="E25" s="51">
        <v>0.6</v>
      </c>
      <c r="F25" s="51">
        <v>0</v>
      </c>
      <c r="G25" s="51">
        <v>0</v>
      </c>
      <c r="H25" s="51">
        <v>5.4</v>
      </c>
      <c r="I25" s="52">
        <f>AJ25</f>
        <v>0</v>
      </c>
      <c r="J25" s="53">
        <f>AK25</f>
        <v>0</v>
      </c>
      <c r="K25" s="52">
        <f>AL25</f>
        <v>0</v>
      </c>
      <c r="L25" s="54">
        <v>4.4800000000000004</v>
      </c>
      <c r="M25" s="55">
        <f>SUM(B25:L25)</f>
        <v>26.88</v>
      </c>
      <c r="N25" s="56">
        <v>17</v>
      </c>
      <c r="O25" s="92"/>
      <c r="P25"/>
      <c r="Q25" s="2"/>
      <c r="R25" s="58"/>
      <c r="S25" s="91"/>
      <c r="T25" s="60"/>
      <c r="U25" s="61"/>
      <c r="V25" s="62"/>
      <c r="W25" s="61"/>
      <c r="X25" s="63"/>
      <c r="Y25" s="61"/>
      <c r="Z25" s="63" t="e">
        <f>Y25*#REF!</f>
        <v>#REF!</v>
      </c>
      <c r="AA25" s="61">
        <v>-20</v>
      </c>
      <c r="AB25" s="63" t="e">
        <f>AA25*#REF!</f>
        <v>#REF!</v>
      </c>
      <c r="AC25" s="61">
        <v>-20</v>
      </c>
      <c r="AD25" s="63" t="e">
        <f>AC25*#REF!</f>
        <v>#REF!</v>
      </c>
      <c r="AE25" s="61">
        <v>-20</v>
      </c>
      <c r="AF25" s="63" t="e">
        <f>AE25*#REF!</f>
        <v>#REF!</v>
      </c>
      <c r="AG25" s="64" t="e">
        <f t="shared" si="1"/>
        <v>#REF!</v>
      </c>
      <c r="AH25" s="61">
        <v>-20</v>
      </c>
      <c r="AI25" s="65" t="e">
        <f>AH25*#REF!</f>
        <v>#REF!</v>
      </c>
      <c r="AJ25" s="66">
        <v>0</v>
      </c>
      <c r="AK25" s="67">
        <v>0</v>
      </c>
      <c r="AL25" s="68">
        <v>0</v>
      </c>
      <c r="AM25" s="69">
        <v>0</v>
      </c>
      <c r="AN25" s="70"/>
      <c r="AO25" s="71">
        <f t="shared" si="2"/>
        <v>11.2</v>
      </c>
      <c r="AP25" s="72">
        <f t="shared" si="3"/>
        <v>7.839999999999999</v>
      </c>
      <c r="AQ25" s="73">
        <f t="shared" si="4"/>
        <v>6.1599999999999993</v>
      </c>
      <c r="AR25" s="74" t="e">
        <f t="shared" ref="AR25" si="30">(M25-L25)/100*#REF!+AQ25</f>
        <v>#REF!</v>
      </c>
      <c r="AS25" s="75">
        <f t="shared" si="0"/>
        <v>5.2639999999999993</v>
      </c>
      <c r="AT25" s="76" t="e">
        <f t="shared" ref="AT25" si="31">(M25-L25)/100*#REF!+AS25</f>
        <v>#REF!</v>
      </c>
      <c r="AU25" s="77">
        <f t="shared" si="5"/>
        <v>4.5919999999999996</v>
      </c>
      <c r="AV25" s="77" t="e">
        <f t="shared" ref="AV25" si="32">(M25-L25)/100*#REF!+AU25</f>
        <v>#REF!</v>
      </c>
      <c r="AW25" s="78">
        <f t="shared" si="6"/>
        <v>3.6735999999999991</v>
      </c>
      <c r="AX25" s="78" t="e">
        <f t="shared" ref="AX25" si="33">(M25-L25)/100*#REF!+AW25</f>
        <v>#REF!</v>
      </c>
      <c r="AY25" s="79">
        <f t="shared" si="7"/>
        <v>2.2399999999999998</v>
      </c>
      <c r="AZ25" s="80">
        <f t="shared" si="8"/>
        <v>1.1199999999999999</v>
      </c>
      <c r="BA25" s="81">
        <f t="shared" si="9"/>
        <v>0.67199999999999993</v>
      </c>
      <c r="BB25" s="82" t="e">
        <f t="shared" ref="BB25" si="34">(M25-L25)/100*#REF!</f>
        <v>#REF!</v>
      </c>
      <c r="BC25" s="83">
        <f t="shared" si="10"/>
        <v>0.44799999999999995</v>
      </c>
      <c r="BD25" s="84">
        <f t="shared" si="11"/>
        <v>0.22399999999999998</v>
      </c>
      <c r="BE25" s="85">
        <f t="shared" si="12"/>
        <v>0.22399999999999998</v>
      </c>
      <c r="BF25" s="86">
        <f t="shared" si="13"/>
        <v>0.44799999999999995</v>
      </c>
      <c r="BG25" s="87">
        <f t="shared" si="14"/>
        <v>0.67199999999999993</v>
      </c>
      <c r="BH25" s="88"/>
    </row>
    <row r="26" spans="1:60" s="89" customFormat="1" ht="25.15" customHeight="1" x14ac:dyDescent="0.25">
      <c r="A26" s="50" t="s">
        <v>85</v>
      </c>
      <c r="B26" s="51">
        <v>15.2</v>
      </c>
      <c r="C26" s="51">
        <v>1.8</v>
      </c>
      <c r="D26" s="51">
        <v>0.6</v>
      </c>
      <c r="E26" s="51">
        <v>0.75</v>
      </c>
      <c r="F26" s="51">
        <v>0</v>
      </c>
      <c r="G26" s="51">
        <v>0</v>
      </c>
      <c r="H26" s="51">
        <v>1.5</v>
      </c>
      <c r="I26" s="52">
        <f>AJ26</f>
        <v>0</v>
      </c>
      <c r="J26" s="53">
        <f>AK26</f>
        <v>0</v>
      </c>
      <c r="K26" s="52">
        <f>AL26</f>
        <v>0</v>
      </c>
      <c r="L26" s="54">
        <v>6.95</v>
      </c>
      <c r="M26" s="55">
        <f>SUM(B26:L26)</f>
        <v>26.8</v>
      </c>
      <c r="N26" s="56">
        <v>18</v>
      </c>
      <c r="O26" s="92"/>
      <c r="P26"/>
      <c r="Q26" s="2"/>
      <c r="R26" s="58"/>
      <c r="S26" s="91"/>
      <c r="T26" s="60"/>
      <c r="U26" s="61"/>
      <c r="V26" s="62"/>
      <c r="W26" s="61"/>
      <c r="X26" s="63"/>
      <c r="Y26" s="61"/>
      <c r="Z26" s="63" t="e">
        <f>Y26*#REF!</f>
        <v>#REF!</v>
      </c>
      <c r="AA26" s="61">
        <v>-19</v>
      </c>
      <c r="AB26" s="63" t="e">
        <f>AA26*#REF!</f>
        <v>#REF!</v>
      </c>
      <c r="AC26" s="61">
        <v>-19</v>
      </c>
      <c r="AD26" s="63" t="e">
        <f>AC26*#REF!</f>
        <v>#REF!</v>
      </c>
      <c r="AE26" s="61">
        <v>-19</v>
      </c>
      <c r="AF26" s="63" t="e">
        <f>AE26*#REF!</f>
        <v>#REF!</v>
      </c>
      <c r="AG26" s="64" t="e">
        <f t="shared" si="1"/>
        <v>#REF!</v>
      </c>
      <c r="AH26" s="61">
        <v>-19</v>
      </c>
      <c r="AI26" s="65" t="e">
        <f>AH26*#REF!</f>
        <v>#REF!</v>
      </c>
      <c r="AJ26" s="66">
        <v>0</v>
      </c>
      <c r="AK26" s="67">
        <v>0</v>
      </c>
      <c r="AL26" s="68">
        <v>0</v>
      </c>
      <c r="AM26" s="69">
        <v>0</v>
      </c>
      <c r="AN26" s="70"/>
      <c r="AO26" s="71">
        <f t="shared" si="2"/>
        <v>9.9250000000000007</v>
      </c>
      <c r="AP26" s="72">
        <f t="shared" si="3"/>
        <v>6.9475000000000007</v>
      </c>
      <c r="AQ26" s="73">
        <f t="shared" si="4"/>
        <v>5.4587500000000002</v>
      </c>
      <c r="AR26" s="74" t="e">
        <f t="shared" ref="AR26" si="35">(M26-L26)/100*#REF!+AQ26</f>
        <v>#REF!</v>
      </c>
      <c r="AS26" s="75">
        <f t="shared" si="0"/>
        <v>4.6647500000000006</v>
      </c>
      <c r="AT26" s="76" t="e">
        <f t="shared" ref="AT26" si="36">(M26-L26)/100*#REF!+AS26</f>
        <v>#REF!</v>
      </c>
      <c r="AU26" s="77">
        <f t="shared" si="5"/>
        <v>4.0692500000000003</v>
      </c>
      <c r="AV26" s="77" t="e">
        <f t="shared" ref="AV26" si="37">(M26-L26)/100*#REF!+AU26</f>
        <v>#REF!</v>
      </c>
      <c r="AW26" s="78">
        <f t="shared" si="6"/>
        <v>3.2553999999999998</v>
      </c>
      <c r="AX26" s="78" t="e">
        <f t="shared" ref="AX26" si="38">(M26-L26)/100*#REF!+AW26</f>
        <v>#REF!</v>
      </c>
      <c r="AY26" s="79">
        <f t="shared" si="7"/>
        <v>1.9850000000000001</v>
      </c>
      <c r="AZ26" s="80">
        <f t="shared" si="8"/>
        <v>0.99250000000000005</v>
      </c>
      <c r="BA26" s="81">
        <f t="shared" si="9"/>
        <v>0.59550000000000003</v>
      </c>
      <c r="BB26" s="82" t="e">
        <f t="shared" ref="BB26" si="39">(M26-L26)/100*#REF!</f>
        <v>#REF!</v>
      </c>
      <c r="BC26" s="83">
        <f t="shared" si="10"/>
        <v>0.39700000000000002</v>
      </c>
      <c r="BD26" s="84">
        <f t="shared" si="11"/>
        <v>0.19850000000000001</v>
      </c>
      <c r="BE26" s="85">
        <f t="shared" si="12"/>
        <v>0.19850000000000001</v>
      </c>
      <c r="BF26" s="86">
        <f t="shared" si="13"/>
        <v>0.39700000000000002</v>
      </c>
      <c r="BG26" s="87">
        <f t="shared" si="14"/>
        <v>0.59550000000000003</v>
      </c>
      <c r="BH26" s="88"/>
    </row>
    <row r="27" spans="1:60" s="89" customFormat="1" ht="25.15" customHeight="1" x14ac:dyDescent="0.25">
      <c r="A27" s="50" t="s">
        <v>86</v>
      </c>
      <c r="B27" s="51">
        <v>10</v>
      </c>
      <c r="C27" s="51">
        <f>X27</f>
        <v>0</v>
      </c>
      <c r="D27" s="51">
        <v>4.2</v>
      </c>
      <c r="E27" s="51">
        <v>0</v>
      </c>
      <c r="F27" s="51">
        <v>0</v>
      </c>
      <c r="G27" s="51">
        <v>0</v>
      </c>
      <c r="H27" s="51">
        <v>6</v>
      </c>
      <c r="I27" s="52">
        <f>AJ27</f>
        <v>0</v>
      </c>
      <c r="J27" s="53">
        <f>AK27</f>
        <v>0</v>
      </c>
      <c r="K27" s="52">
        <f>AL27</f>
        <v>0</v>
      </c>
      <c r="L27" s="54">
        <v>4.26</v>
      </c>
      <c r="M27" s="55">
        <f>SUM(B27:L27)</f>
        <v>24.46</v>
      </c>
      <c r="N27" s="56">
        <v>19</v>
      </c>
      <c r="O27" s="92"/>
      <c r="P27"/>
      <c r="Q27" s="2"/>
      <c r="R27" s="58"/>
      <c r="S27" s="91"/>
      <c r="T27" s="60"/>
      <c r="U27" s="61"/>
      <c r="V27" s="62"/>
      <c r="W27" s="61"/>
      <c r="X27" s="63"/>
      <c r="Y27" s="61"/>
      <c r="Z27" s="63" t="e">
        <f>Y27*#REF!</f>
        <v>#REF!</v>
      </c>
      <c r="AA27" s="61">
        <v>-18</v>
      </c>
      <c r="AB27" s="63" t="e">
        <f>AA27*#REF!</f>
        <v>#REF!</v>
      </c>
      <c r="AC27" s="61">
        <v>-18</v>
      </c>
      <c r="AD27" s="63" t="e">
        <f>AC27*#REF!</f>
        <v>#REF!</v>
      </c>
      <c r="AE27" s="61">
        <v>-18</v>
      </c>
      <c r="AF27" s="63" t="e">
        <f>AE27*#REF!</f>
        <v>#REF!</v>
      </c>
      <c r="AG27" s="64" t="e">
        <f t="shared" si="1"/>
        <v>#REF!</v>
      </c>
      <c r="AH27" s="61">
        <v>-18</v>
      </c>
      <c r="AI27" s="65" t="e">
        <f>AH27*#REF!</f>
        <v>#REF!</v>
      </c>
      <c r="AJ27" s="66">
        <v>0</v>
      </c>
      <c r="AK27" s="67">
        <v>0</v>
      </c>
      <c r="AL27" s="68">
        <v>0</v>
      </c>
      <c r="AM27" s="69">
        <v>0</v>
      </c>
      <c r="AN27" s="70"/>
      <c r="AO27" s="71">
        <f t="shared" si="2"/>
        <v>10.100000000000001</v>
      </c>
      <c r="AP27" s="72">
        <f t="shared" si="3"/>
        <v>7.0700000000000012</v>
      </c>
      <c r="AQ27" s="73">
        <f t="shared" si="4"/>
        <v>5.5550000000000015</v>
      </c>
      <c r="AR27" s="74" t="e">
        <f t="shared" ref="AR27" si="40">(M27-L27)/100*#REF!+AQ27</f>
        <v>#REF!</v>
      </c>
      <c r="AS27" s="75">
        <f t="shared" si="0"/>
        <v>4.7470000000000008</v>
      </c>
      <c r="AT27" s="76" t="e">
        <f t="shared" ref="AT27" si="41">(M27-L27)/100*#REF!+AS27</f>
        <v>#REF!</v>
      </c>
      <c r="AU27" s="77">
        <f t="shared" si="5"/>
        <v>4.1410000000000009</v>
      </c>
      <c r="AV27" s="77" t="e">
        <f t="shared" ref="AV27" si="42">(M27-L27)/100*#REF!+AU27</f>
        <v>#REF!</v>
      </c>
      <c r="AW27" s="78">
        <f t="shared" si="6"/>
        <v>3.3128000000000002</v>
      </c>
      <c r="AX27" s="78" t="e">
        <f t="shared" ref="AX27" si="43">(M27-L27)/100*#REF!+AW27</f>
        <v>#REF!</v>
      </c>
      <c r="AY27" s="79">
        <f t="shared" si="7"/>
        <v>2.0200000000000005</v>
      </c>
      <c r="AZ27" s="80">
        <f t="shared" si="8"/>
        <v>1.0100000000000002</v>
      </c>
      <c r="BA27" s="81">
        <f t="shared" si="9"/>
        <v>0.60600000000000009</v>
      </c>
      <c r="BB27" s="82" t="e">
        <f t="shared" ref="BB27" si="44">(M27-L27)/100*#REF!</f>
        <v>#REF!</v>
      </c>
      <c r="BC27" s="83">
        <f t="shared" si="10"/>
        <v>0.40400000000000008</v>
      </c>
      <c r="BD27" s="84">
        <f t="shared" si="11"/>
        <v>0.20200000000000004</v>
      </c>
      <c r="BE27" s="85">
        <f t="shared" si="12"/>
        <v>0.20200000000000004</v>
      </c>
      <c r="BF27" s="86">
        <f t="shared" si="13"/>
        <v>0.40400000000000008</v>
      </c>
      <c r="BG27" s="87">
        <f t="shared" si="14"/>
        <v>0.60600000000000009</v>
      </c>
      <c r="BH27" s="88"/>
    </row>
    <row r="28" spans="1:60" s="89" customFormat="1" ht="25.15" customHeight="1" x14ac:dyDescent="0.25">
      <c r="A28" s="50" t="s">
        <v>87</v>
      </c>
      <c r="B28" s="51">
        <v>7.2</v>
      </c>
      <c r="C28" s="51">
        <f>X28</f>
        <v>0</v>
      </c>
      <c r="D28" s="51">
        <v>2.4</v>
      </c>
      <c r="E28" s="51">
        <v>4.2</v>
      </c>
      <c r="F28" s="51">
        <v>0</v>
      </c>
      <c r="G28" s="51">
        <v>0</v>
      </c>
      <c r="H28" s="51">
        <v>6</v>
      </c>
      <c r="I28" s="52">
        <f>AJ28</f>
        <v>0</v>
      </c>
      <c r="J28" s="53">
        <f>AK28</f>
        <v>0</v>
      </c>
      <c r="K28" s="52">
        <f>AL28</f>
        <v>0</v>
      </c>
      <c r="L28" s="54">
        <v>4.51</v>
      </c>
      <c r="M28" s="55">
        <f>SUM(B28:L28)</f>
        <v>24.310000000000002</v>
      </c>
      <c r="N28" s="56">
        <v>20</v>
      </c>
      <c r="O28" s="92"/>
      <c r="P28"/>
      <c r="Q28" s="2"/>
      <c r="R28" s="58"/>
      <c r="S28" s="91"/>
      <c r="T28" s="60"/>
      <c r="U28" s="61"/>
      <c r="V28" s="62"/>
      <c r="W28" s="61"/>
      <c r="X28" s="63"/>
      <c r="Y28" s="61"/>
      <c r="Z28" s="63" t="e">
        <f>Y28*#REF!</f>
        <v>#REF!</v>
      </c>
      <c r="AA28" s="61">
        <v>-17</v>
      </c>
      <c r="AB28" s="63" t="e">
        <f>AA28*#REF!</f>
        <v>#REF!</v>
      </c>
      <c r="AC28" s="61">
        <v>-17</v>
      </c>
      <c r="AD28" s="63" t="e">
        <f>AC28*#REF!</f>
        <v>#REF!</v>
      </c>
      <c r="AE28" s="61">
        <v>-17</v>
      </c>
      <c r="AF28" s="63" t="e">
        <f>AE28*#REF!</f>
        <v>#REF!</v>
      </c>
      <c r="AG28" s="64" t="e">
        <f t="shared" si="1"/>
        <v>#REF!</v>
      </c>
      <c r="AH28" s="61">
        <v>-17</v>
      </c>
      <c r="AI28" s="65" t="e">
        <f>AH28*#REF!</f>
        <v>#REF!</v>
      </c>
      <c r="AJ28" s="66">
        <v>0</v>
      </c>
      <c r="AK28" s="67">
        <v>0</v>
      </c>
      <c r="AL28" s="68">
        <v>0</v>
      </c>
      <c r="AM28" s="69">
        <v>0</v>
      </c>
      <c r="AN28" s="70"/>
      <c r="AO28" s="71">
        <f t="shared" si="2"/>
        <v>9.9000000000000021</v>
      </c>
      <c r="AP28" s="72">
        <f t="shared" si="3"/>
        <v>6.9300000000000015</v>
      </c>
      <c r="AQ28" s="73">
        <f t="shared" si="4"/>
        <v>5.4450000000000012</v>
      </c>
      <c r="AR28" s="74" t="e">
        <f t="shared" ref="AR28" si="45">(M28-L28)/100*#REF!+AQ28</f>
        <v>#REF!</v>
      </c>
      <c r="AS28" s="75">
        <f t="shared" si="0"/>
        <v>4.6530000000000005</v>
      </c>
      <c r="AT28" s="76" t="e">
        <f t="shared" ref="AT28" si="46">(M28-L28)/100*#REF!+AS28</f>
        <v>#REF!</v>
      </c>
      <c r="AU28" s="77">
        <f t="shared" si="5"/>
        <v>4.0590000000000011</v>
      </c>
      <c r="AV28" s="77" t="e">
        <f t="shared" ref="AV28" si="47">(M28-L28)/100*#REF!+AU28</f>
        <v>#REF!</v>
      </c>
      <c r="AW28" s="78">
        <f t="shared" si="6"/>
        <v>3.2472000000000003</v>
      </c>
      <c r="AX28" s="78" t="e">
        <f t="shared" ref="AX28" si="48">(M28-L28)/100*#REF!+AW28</f>
        <v>#REF!</v>
      </c>
      <c r="AY28" s="79">
        <f t="shared" si="7"/>
        <v>1.9800000000000004</v>
      </c>
      <c r="AZ28" s="80">
        <f t="shared" si="8"/>
        <v>0.99000000000000021</v>
      </c>
      <c r="BA28" s="81">
        <f t="shared" si="9"/>
        <v>0.59400000000000008</v>
      </c>
      <c r="BB28" s="82" t="e">
        <f t="shared" ref="BB28" si="49">(M28-L28)/100*#REF!</f>
        <v>#REF!</v>
      </c>
      <c r="BC28" s="83">
        <f t="shared" si="10"/>
        <v>0.39600000000000007</v>
      </c>
      <c r="BD28" s="84">
        <f t="shared" si="11"/>
        <v>0.19800000000000004</v>
      </c>
      <c r="BE28" s="85">
        <f t="shared" si="12"/>
        <v>0.19800000000000004</v>
      </c>
      <c r="BF28" s="86">
        <f t="shared" si="13"/>
        <v>0.39600000000000007</v>
      </c>
      <c r="BG28" s="87">
        <f t="shared" si="14"/>
        <v>0.59400000000000008</v>
      </c>
      <c r="BH28" s="88"/>
    </row>
    <row r="29" spans="1:60" s="89" customFormat="1" ht="25.15" customHeight="1" x14ac:dyDescent="0.25">
      <c r="A29" s="50" t="s">
        <v>88</v>
      </c>
      <c r="B29" s="51">
        <v>4.8</v>
      </c>
      <c r="C29" s="51">
        <f>X29</f>
        <v>0</v>
      </c>
      <c r="D29" s="51">
        <v>4.2</v>
      </c>
      <c r="E29" s="51">
        <v>0.75</v>
      </c>
      <c r="F29" s="51">
        <v>0</v>
      </c>
      <c r="G29" s="51">
        <v>1.8</v>
      </c>
      <c r="H29" s="51">
        <v>6</v>
      </c>
      <c r="I29" s="52">
        <f>AJ29</f>
        <v>0</v>
      </c>
      <c r="J29" s="53">
        <f>AK29</f>
        <v>0</v>
      </c>
      <c r="K29" s="52">
        <f>AL29</f>
        <v>0</v>
      </c>
      <c r="L29" s="54">
        <v>6.14</v>
      </c>
      <c r="M29" s="55">
        <f>SUM(B29:L29)</f>
        <v>23.69</v>
      </c>
      <c r="N29" s="56">
        <v>21</v>
      </c>
      <c r="O29" s="92"/>
      <c r="P29"/>
      <c r="Q29" s="2"/>
      <c r="R29" s="58"/>
      <c r="S29" s="91"/>
      <c r="T29" s="60"/>
      <c r="U29" s="61"/>
      <c r="V29" s="62"/>
      <c r="W29" s="61"/>
      <c r="X29" s="63"/>
      <c r="Y29" s="61"/>
      <c r="Z29" s="63" t="e">
        <f t="shared" ref="Z29" si="50">Y29*#REF!</f>
        <v>#REF!</v>
      </c>
      <c r="AA29" s="61">
        <v>-16</v>
      </c>
      <c r="AB29" s="63" t="e">
        <f t="shared" ref="AB29" si="51">AA29*#REF!</f>
        <v>#REF!</v>
      </c>
      <c r="AC29" s="61">
        <v>-16</v>
      </c>
      <c r="AD29" s="63" t="e">
        <f t="shared" ref="AD29" si="52">AC29*#REF!</f>
        <v>#REF!</v>
      </c>
      <c r="AE29" s="61">
        <v>-16</v>
      </c>
      <c r="AF29" s="63" t="e">
        <f t="shared" ref="AF29" si="53">AE29*#REF!</f>
        <v>#REF!</v>
      </c>
      <c r="AG29" s="64" t="e">
        <f t="shared" si="1"/>
        <v>#REF!</v>
      </c>
      <c r="AH29" s="61">
        <v>-16</v>
      </c>
      <c r="AI29" s="65" t="e">
        <f t="shared" ref="AI29" si="54">AH29*#REF!</f>
        <v>#REF!</v>
      </c>
      <c r="AJ29" s="66">
        <v>0</v>
      </c>
      <c r="AK29" s="67">
        <v>0</v>
      </c>
      <c r="AL29" s="68">
        <v>0</v>
      </c>
      <c r="AM29" s="69">
        <v>0</v>
      </c>
      <c r="AN29" s="70"/>
      <c r="AO29" s="71">
        <f t="shared" si="2"/>
        <v>8.7750000000000004</v>
      </c>
      <c r="AP29" s="72">
        <f t="shared" si="3"/>
        <v>6.142500000000001</v>
      </c>
      <c r="AQ29" s="73">
        <f t="shared" si="4"/>
        <v>4.8262500000000008</v>
      </c>
      <c r="AR29" s="74" t="e">
        <f t="shared" ref="AR29" si="55">(M29-L29)/100*#REF!+AQ29</f>
        <v>#REF!</v>
      </c>
      <c r="AS29" s="75">
        <f t="shared" si="0"/>
        <v>4.12425</v>
      </c>
      <c r="AT29" s="76" t="e">
        <f t="shared" ref="AT29" si="56">(M29-L29)/100*#REF!+AS29</f>
        <v>#REF!</v>
      </c>
      <c r="AU29" s="77">
        <f t="shared" si="5"/>
        <v>3.5977500000000004</v>
      </c>
      <c r="AV29" s="77" t="e">
        <f t="shared" ref="AV29" si="57">(M29-L29)/100*#REF!+AU29</f>
        <v>#REF!</v>
      </c>
      <c r="AW29" s="78">
        <f t="shared" si="6"/>
        <v>2.8782000000000001</v>
      </c>
      <c r="AX29" s="78" t="e">
        <f t="shared" ref="AX29" si="58">(M29-L29)/100*#REF!+AW29</f>
        <v>#REF!</v>
      </c>
      <c r="AY29" s="79">
        <f t="shared" si="7"/>
        <v>1.7550000000000001</v>
      </c>
      <c r="AZ29" s="80">
        <f t="shared" si="8"/>
        <v>0.87750000000000006</v>
      </c>
      <c r="BA29" s="81">
        <f t="shared" si="9"/>
        <v>0.52650000000000008</v>
      </c>
      <c r="BB29" s="82" t="e">
        <f t="shared" ref="BB29" si="59">(M29-L29)/100*#REF!</f>
        <v>#REF!</v>
      </c>
      <c r="BC29" s="83">
        <f t="shared" si="10"/>
        <v>0.35100000000000003</v>
      </c>
      <c r="BD29" s="84">
        <f t="shared" si="11"/>
        <v>0.17550000000000002</v>
      </c>
      <c r="BE29" s="85">
        <f t="shared" si="12"/>
        <v>0.17550000000000002</v>
      </c>
      <c r="BF29" s="86">
        <f t="shared" si="13"/>
        <v>0.35100000000000003</v>
      </c>
      <c r="BG29" s="87">
        <f t="shared" si="14"/>
        <v>0.52650000000000008</v>
      </c>
      <c r="BH29" s="88"/>
    </row>
    <row r="30" spans="1:60" s="89" customFormat="1" ht="25.15" customHeight="1" x14ac:dyDescent="0.25">
      <c r="A30" s="50" t="s">
        <v>89</v>
      </c>
      <c r="B30" s="51">
        <v>2.4</v>
      </c>
      <c r="C30" s="51">
        <f>X30</f>
        <v>0</v>
      </c>
      <c r="D30" s="51">
        <v>2.6</v>
      </c>
      <c r="E30" s="51">
        <v>7.95</v>
      </c>
      <c r="F30" s="51">
        <v>0</v>
      </c>
      <c r="G30" s="51">
        <v>0</v>
      </c>
      <c r="H30" s="51">
        <v>6</v>
      </c>
      <c r="I30" s="52">
        <f>AJ30</f>
        <v>0</v>
      </c>
      <c r="J30" s="53">
        <f>AK30</f>
        <v>0</v>
      </c>
      <c r="K30" s="52">
        <f>AL30</f>
        <v>0</v>
      </c>
      <c r="L30" s="54">
        <v>3.71</v>
      </c>
      <c r="M30" s="55">
        <f>SUM(B30:L30)</f>
        <v>22.66</v>
      </c>
      <c r="N30" s="56">
        <v>22</v>
      </c>
      <c r="O30" s="92"/>
      <c r="P30"/>
      <c r="Q30" s="2"/>
      <c r="R30" s="58"/>
      <c r="S30" s="91"/>
      <c r="T30" s="60"/>
      <c r="U30" s="61"/>
      <c r="V30" s="62"/>
      <c r="W30" s="61"/>
      <c r="X30" s="63"/>
      <c r="Y30" s="61"/>
      <c r="Z30" s="63" t="e">
        <f t="shared" ref="Z30" si="60">Y30*#REF!</f>
        <v>#REF!</v>
      </c>
      <c r="AA30" s="61">
        <v>-15</v>
      </c>
      <c r="AB30" s="63" t="e">
        <f t="shared" ref="AB30" si="61">AA30*#REF!</f>
        <v>#REF!</v>
      </c>
      <c r="AC30" s="61">
        <v>-15</v>
      </c>
      <c r="AD30" s="63" t="e">
        <f t="shared" ref="AD30" si="62">AC30*#REF!</f>
        <v>#REF!</v>
      </c>
      <c r="AE30" s="61">
        <v>-15</v>
      </c>
      <c r="AF30" s="63" t="e">
        <f t="shared" ref="AF30" si="63">AE30*#REF!</f>
        <v>#REF!</v>
      </c>
      <c r="AG30" s="64" t="e">
        <f t="shared" si="1"/>
        <v>#REF!</v>
      </c>
      <c r="AH30" s="61">
        <v>-15</v>
      </c>
      <c r="AI30" s="65" t="e">
        <f t="shared" ref="AI30" si="64">AH30*#REF!</f>
        <v>#REF!</v>
      </c>
      <c r="AJ30" s="66">
        <v>0</v>
      </c>
      <c r="AK30" s="67">
        <v>0</v>
      </c>
      <c r="AL30" s="68">
        <v>0</v>
      </c>
      <c r="AM30" s="69">
        <v>0</v>
      </c>
      <c r="AN30" s="70"/>
      <c r="AO30" s="71">
        <f t="shared" si="2"/>
        <v>9.4749999999999996</v>
      </c>
      <c r="AP30" s="72">
        <f t="shared" si="3"/>
        <v>6.6325000000000003</v>
      </c>
      <c r="AQ30" s="73">
        <f t="shared" si="4"/>
        <v>5.2112499999999997</v>
      </c>
      <c r="AR30" s="74" t="e">
        <f t="shared" ref="AR30" si="65">(M30-L30)/100*#REF!+AQ30</f>
        <v>#REF!</v>
      </c>
      <c r="AS30" s="75">
        <f t="shared" si="0"/>
        <v>4.4532499999999997</v>
      </c>
      <c r="AT30" s="76" t="e">
        <f t="shared" ref="AT30" si="66">(M30-L30)/100*#REF!+AS30</f>
        <v>#REF!</v>
      </c>
      <c r="AU30" s="77">
        <f t="shared" si="5"/>
        <v>3.8847499999999999</v>
      </c>
      <c r="AV30" s="77" t="e">
        <f t="shared" ref="AV30" si="67">(M30-L30)/100*#REF!+AU30</f>
        <v>#REF!</v>
      </c>
      <c r="AW30" s="78">
        <f t="shared" si="6"/>
        <v>3.1077999999999997</v>
      </c>
      <c r="AX30" s="78" t="e">
        <f t="shared" ref="AX30" si="68">(M30-L30)/100*#REF!+AW30</f>
        <v>#REF!</v>
      </c>
      <c r="AY30" s="79">
        <f t="shared" si="7"/>
        <v>1.895</v>
      </c>
      <c r="AZ30" s="80">
        <f t="shared" si="8"/>
        <v>0.94750000000000001</v>
      </c>
      <c r="BA30" s="81">
        <f t="shared" si="9"/>
        <v>0.56850000000000001</v>
      </c>
      <c r="BB30" s="82" t="e">
        <f t="shared" ref="BB30" si="69">(M30-L30)/100*#REF!</f>
        <v>#REF!</v>
      </c>
      <c r="BC30" s="83">
        <f t="shared" si="10"/>
        <v>0.379</v>
      </c>
      <c r="BD30" s="84">
        <f t="shared" si="11"/>
        <v>0.1895</v>
      </c>
      <c r="BE30" s="85">
        <f t="shared" si="12"/>
        <v>0.1895</v>
      </c>
      <c r="BF30" s="86">
        <f t="shared" si="13"/>
        <v>0.379</v>
      </c>
      <c r="BG30" s="87">
        <f t="shared" si="14"/>
        <v>0.56850000000000001</v>
      </c>
      <c r="BH30" s="88"/>
    </row>
    <row r="31" spans="1:60" s="89" customFormat="1" ht="25.15" customHeight="1" x14ac:dyDescent="0.25">
      <c r="A31" s="50" t="s">
        <v>90</v>
      </c>
      <c r="B31" s="51">
        <v>4.8</v>
      </c>
      <c r="C31" s="51">
        <f>X31</f>
        <v>0</v>
      </c>
      <c r="D31" s="51">
        <v>4</v>
      </c>
      <c r="E31" s="51">
        <v>7.5</v>
      </c>
      <c r="F31" s="51">
        <v>0</v>
      </c>
      <c r="G31" s="51">
        <v>0</v>
      </c>
      <c r="H31" s="51">
        <v>6</v>
      </c>
      <c r="I31" s="52">
        <f>AJ31</f>
        <v>0</v>
      </c>
      <c r="J31" s="53">
        <f>AK31</f>
        <v>0</v>
      </c>
      <c r="K31" s="52">
        <f>AL31</f>
        <v>0</v>
      </c>
      <c r="L31" s="54">
        <f>AM31</f>
        <v>0</v>
      </c>
      <c r="M31" s="55">
        <f>SUM(B31:L31)</f>
        <v>22.3</v>
      </c>
      <c r="N31" s="56">
        <v>23</v>
      </c>
      <c r="O31" s="92"/>
      <c r="P31"/>
      <c r="Q31" s="2"/>
      <c r="R31" s="58"/>
      <c r="S31" s="91"/>
      <c r="T31" s="60"/>
      <c r="U31" s="61"/>
      <c r="V31" s="62"/>
      <c r="W31" s="61"/>
      <c r="X31" s="63"/>
      <c r="Y31" s="61"/>
      <c r="Z31" s="63" t="e">
        <f t="shared" ref="Z31" si="70">Y31*#REF!</f>
        <v>#REF!</v>
      </c>
      <c r="AA31" s="61">
        <v>-14</v>
      </c>
      <c r="AB31" s="63" t="e">
        <f t="shared" ref="AB31" si="71">AA31*#REF!</f>
        <v>#REF!</v>
      </c>
      <c r="AC31" s="61">
        <v>-14</v>
      </c>
      <c r="AD31" s="63" t="e">
        <f t="shared" ref="AD31" si="72">AC31*#REF!</f>
        <v>#REF!</v>
      </c>
      <c r="AE31" s="61">
        <v>-14</v>
      </c>
      <c r="AF31" s="63" t="e">
        <f t="shared" ref="AF31" si="73">AE31*#REF!</f>
        <v>#REF!</v>
      </c>
      <c r="AG31" s="64" t="e">
        <f t="shared" si="1"/>
        <v>#REF!</v>
      </c>
      <c r="AH31" s="61">
        <v>-14</v>
      </c>
      <c r="AI31" s="65" t="e">
        <f t="shared" ref="AI31" si="74">AH31*#REF!</f>
        <v>#REF!</v>
      </c>
      <c r="AJ31" s="66">
        <v>0</v>
      </c>
      <c r="AK31" s="67">
        <v>0</v>
      </c>
      <c r="AL31" s="68">
        <v>0</v>
      </c>
      <c r="AM31" s="69">
        <v>0</v>
      </c>
      <c r="AN31" s="70"/>
      <c r="AO31" s="71">
        <f t="shared" si="2"/>
        <v>11.15</v>
      </c>
      <c r="AP31" s="72">
        <f t="shared" si="3"/>
        <v>7.8049999999999997</v>
      </c>
      <c r="AQ31" s="73">
        <f t="shared" si="4"/>
        <v>6.1325000000000003</v>
      </c>
      <c r="AR31" s="74" t="e">
        <f t="shared" ref="AR31:AR40" si="75">(M31-L31)/100*#REF!+AQ31</f>
        <v>#REF!</v>
      </c>
      <c r="AS31" s="75">
        <f t="shared" si="0"/>
        <v>5.2404999999999999</v>
      </c>
      <c r="AT31" s="76" t="e">
        <f t="shared" ref="AT31:AT40" si="76">(M31-L31)/100*#REF!+AS31</f>
        <v>#REF!</v>
      </c>
      <c r="AU31" s="77">
        <f t="shared" si="5"/>
        <v>4.5715000000000003</v>
      </c>
      <c r="AV31" s="77" t="e">
        <f t="shared" ref="AV31:AV40" si="77">(M31-L31)/100*#REF!+AU31</f>
        <v>#REF!</v>
      </c>
      <c r="AW31" s="78">
        <f t="shared" si="6"/>
        <v>3.6571999999999996</v>
      </c>
      <c r="AX31" s="78" t="e">
        <f t="shared" ref="AX31:AX40" si="78">(M31-L31)/100*#REF!+AW31</f>
        <v>#REF!</v>
      </c>
      <c r="AY31" s="79">
        <f t="shared" si="7"/>
        <v>2.23</v>
      </c>
      <c r="AZ31" s="80">
        <f t="shared" si="8"/>
        <v>1.115</v>
      </c>
      <c r="BA31" s="81">
        <f t="shared" si="9"/>
        <v>0.66900000000000004</v>
      </c>
      <c r="BB31" s="82" t="e">
        <f t="shared" ref="BB31:BB40" si="79">(M31-L31)/100*#REF!</f>
        <v>#REF!</v>
      </c>
      <c r="BC31" s="83">
        <f t="shared" si="10"/>
        <v>0.44600000000000001</v>
      </c>
      <c r="BD31" s="84">
        <f t="shared" si="11"/>
        <v>0.223</v>
      </c>
      <c r="BE31" s="85">
        <f t="shared" si="12"/>
        <v>0.223</v>
      </c>
      <c r="BF31" s="86">
        <f t="shared" si="13"/>
        <v>0.44600000000000001</v>
      </c>
      <c r="BG31" s="87">
        <f t="shared" si="14"/>
        <v>0.66900000000000004</v>
      </c>
      <c r="BH31" s="88"/>
    </row>
    <row r="32" spans="1:60" s="89" customFormat="1" ht="25.15" customHeight="1" x14ac:dyDescent="0.25">
      <c r="A32" s="50" t="s">
        <v>91</v>
      </c>
      <c r="B32" s="51">
        <v>19.2</v>
      </c>
      <c r="C32" s="51">
        <f>X32</f>
        <v>0</v>
      </c>
      <c r="D32" s="51">
        <v>0</v>
      </c>
      <c r="E32" s="51">
        <v>1.2</v>
      </c>
      <c r="F32" s="51">
        <v>0</v>
      </c>
      <c r="G32" s="51">
        <v>0</v>
      </c>
      <c r="H32" s="51">
        <v>1.9</v>
      </c>
      <c r="I32" s="52">
        <f>AJ32</f>
        <v>0</v>
      </c>
      <c r="J32" s="53">
        <f>AK32</f>
        <v>0</v>
      </c>
      <c r="K32" s="52">
        <f>AL32</f>
        <v>0</v>
      </c>
      <c r="L32" s="54">
        <f>AM32</f>
        <v>0</v>
      </c>
      <c r="M32" s="55">
        <f>SUM(B32:L32)</f>
        <v>22.299999999999997</v>
      </c>
      <c r="N32" s="56">
        <v>24</v>
      </c>
      <c r="O32" s="92"/>
      <c r="P32"/>
      <c r="Q32" s="2"/>
      <c r="R32" s="58"/>
      <c r="S32" s="91"/>
      <c r="T32" s="60"/>
      <c r="U32" s="61"/>
      <c r="V32" s="62"/>
      <c r="W32" s="61"/>
      <c r="X32" s="63"/>
      <c r="Y32" s="61"/>
      <c r="Z32" s="63" t="e">
        <f t="shared" ref="Z32" si="80">Y32*#REF!</f>
        <v>#REF!</v>
      </c>
      <c r="AA32" s="61">
        <v>-13</v>
      </c>
      <c r="AB32" s="63" t="e">
        <f t="shared" ref="AB32" si="81">AA32*#REF!</f>
        <v>#REF!</v>
      </c>
      <c r="AC32" s="61">
        <v>-13</v>
      </c>
      <c r="AD32" s="63" t="e">
        <f t="shared" ref="AD32" si="82">AC32*#REF!</f>
        <v>#REF!</v>
      </c>
      <c r="AE32" s="61">
        <v>-13</v>
      </c>
      <c r="AF32" s="63" t="e">
        <f t="shared" ref="AF32" si="83">AE32*#REF!</f>
        <v>#REF!</v>
      </c>
      <c r="AG32" s="64" t="e">
        <f t="shared" si="1"/>
        <v>#REF!</v>
      </c>
      <c r="AH32" s="61">
        <v>-13</v>
      </c>
      <c r="AI32" s="65" t="e">
        <f t="shared" ref="AI32" si="84">AH32*#REF!</f>
        <v>#REF!</v>
      </c>
      <c r="AJ32" s="66">
        <v>0</v>
      </c>
      <c r="AK32" s="67">
        <v>0</v>
      </c>
      <c r="AL32" s="68">
        <v>0</v>
      </c>
      <c r="AM32" s="69">
        <v>0</v>
      </c>
      <c r="AN32" s="70"/>
      <c r="AO32" s="71">
        <f t="shared" si="2"/>
        <v>11.149999999999999</v>
      </c>
      <c r="AP32" s="72">
        <f t="shared" si="3"/>
        <v>7.8049999999999988</v>
      </c>
      <c r="AQ32" s="73">
        <f t="shared" si="4"/>
        <v>6.1324999999999994</v>
      </c>
      <c r="AR32" s="74" t="e">
        <f t="shared" si="75"/>
        <v>#REF!</v>
      </c>
      <c r="AS32" s="75">
        <f t="shared" si="0"/>
        <v>5.240499999999999</v>
      </c>
      <c r="AT32" s="76" t="e">
        <f t="shared" si="76"/>
        <v>#REF!</v>
      </c>
      <c r="AU32" s="77">
        <f t="shared" si="5"/>
        <v>4.5714999999999995</v>
      </c>
      <c r="AV32" s="77" t="e">
        <f t="shared" si="77"/>
        <v>#REF!</v>
      </c>
      <c r="AW32" s="78">
        <f t="shared" si="6"/>
        <v>3.6571999999999991</v>
      </c>
      <c r="AX32" s="78" t="e">
        <f t="shared" si="78"/>
        <v>#REF!</v>
      </c>
      <c r="AY32" s="79">
        <f t="shared" si="7"/>
        <v>2.2299999999999995</v>
      </c>
      <c r="AZ32" s="80">
        <f t="shared" si="8"/>
        <v>1.1149999999999998</v>
      </c>
      <c r="BA32" s="81">
        <f t="shared" si="9"/>
        <v>0.66899999999999993</v>
      </c>
      <c r="BB32" s="82" t="e">
        <f t="shared" si="79"/>
        <v>#REF!</v>
      </c>
      <c r="BC32" s="83">
        <f t="shared" si="10"/>
        <v>0.44599999999999995</v>
      </c>
      <c r="BD32" s="84">
        <f t="shared" si="11"/>
        <v>0.22299999999999998</v>
      </c>
      <c r="BE32" s="85">
        <f t="shared" si="12"/>
        <v>0.22299999999999998</v>
      </c>
      <c r="BF32" s="86">
        <f t="shared" si="13"/>
        <v>0.44599999999999995</v>
      </c>
      <c r="BG32" s="87">
        <f t="shared" si="14"/>
        <v>0.66899999999999993</v>
      </c>
      <c r="BH32" s="88"/>
    </row>
    <row r="33" spans="1:60" s="89" customFormat="1" ht="25.15" customHeight="1" x14ac:dyDescent="0.25">
      <c r="A33" s="50" t="s">
        <v>92</v>
      </c>
      <c r="B33" s="51">
        <v>4.8</v>
      </c>
      <c r="C33" s="51">
        <v>3.6</v>
      </c>
      <c r="D33" s="51">
        <v>1.6</v>
      </c>
      <c r="E33" s="51">
        <v>0</v>
      </c>
      <c r="F33" s="51">
        <v>0</v>
      </c>
      <c r="G33" s="51">
        <v>0</v>
      </c>
      <c r="H33" s="51">
        <v>6</v>
      </c>
      <c r="I33" s="52">
        <f>AJ33</f>
        <v>0</v>
      </c>
      <c r="J33" s="53">
        <f>AK33</f>
        <v>0</v>
      </c>
      <c r="K33" s="52">
        <f>AL33</f>
        <v>0</v>
      </c>
      <c r="L33" s="54">
        <v>5.6</v>
      </c>
      <c r="M33" s="55">
        <f>SUM(B33:L33)</f>
        <v>21.6</v>
      </c>
      <c r="N33" s="56">
        <v>25</v>
      </c>
      <c r="O33" s="92"/>
      <c r="P33"/>
      <c r="Q33" s="2"/>
      <c r="R33" s="58"/>
      <c r="S33" s="91"/>
      <c r="T33" s="60"/>
      <c r="U33" s="61"/>
      <c r="V33" s="62"/>
      <c r="W33" s="61"/>
      <c r="X33" s="63"/>
      <c r="Y33" s="61"/>
      <c r="Z33" s="63" t="e">
        <f t="shared" ref="Z33" si="85">Y33*#REF!</f>
        <v>#REF!</v>
      </c>
      <c r="AA33" s="61">
        <v>-12</v>
      </c>
      <c r="AB33" s="63" t="e">
        <f t="shared" ref="AB33" si="86">AA33*#REF!</f>
        <v>#REF!</v>
      </c>
      <c r="AC33" s="61">
        <v>-12</v>
      </c>
      <c r="AD33" s="63" t="e">
        <f t="shared" ref="AD33" si="87">AC33*#REF!</f>
        <v>#REF!</v>
      </c>
      <c r="AE33" s="61">
        <v>-12</v>
      </c>
      <c r="AF33" s="63" t="e">
        <f t="shared" ref="AF33" si="88">AE33*#REF!</f>
        <v>#REF!</v>
      </c>
      <c r="AG33" s="64" t="e">
        <f t="shared" si="1"/>
        <v>#REF!</v>
      </c>
      <c r="AH33" s="61">
        <v>-12</v>
      </c>
      <c r="AI33" s="65" t="e">
        <f t="shared" ref="AI33" si="89">AH33*#REF!</f>
        <v>#REF!</v>
      </c>
      <c r="AJ33" s="66">
        <v>0</v>
      </c>
      <c r="AK33" s="67">
        <v>0</v>
      </c>
      <c r="AL33" s="68">
        <v>0</v>
      </c>
      <c r="AM33" s="69">
        <v>0</v>
      </c>
      <c r="AN33" s="70"/>
      <c r="AO33" s="71">
        <f t="shared" si="2"/>
        <v>8</v>
      </c>
      <c r="AP33" s="72">
        <f t="shared" si="3"/>
        <v>5.6000000000000005</v>
      </c>
      <c r="AQ33" s="73">
        <f t="shared" si="4"/>
        <v>4.4000000000000004</v>
      </c>
      <c r="AR33" s="74" t="e">
        <f t="shared" si="75"/>
        <v>#REF!</v>
      </c>
      <c r="AS33" s="75">
        <f t="shared" si="0"/>
        <v>3.7600000000000002</v>
      </c>
      <c r="AT33" s="76" t="e">
        <f t="shared" si="76"/>
        <v>#REF!</v>
      </c>
      <c r="AU33" s="77">
        <f t="shared" si="5"/>
        <v>3.2800000000000002</v>
      </c>
      <c r="AV33" s="77" t="e">
        <f t="shared" si="77"/>
        <v>#REF!</v>
      </c>
      <c r="AW33" s="78">
        <f t="shared" si="6"/>
        <v>2.6239999999999997</v>
      </c>
      <c r="AX33" s="78" t="e">
        <f t="shared" si="78"/>
        <v>#REF!</v>
      </c>
      <c r="AY33" s="79">
        <f t="shared" si="7"/>
        <v>1.6</v>
      </c>
      <c r="AZ33" s="80">
        <f t="shared" si="8"/>
        <v>0.8</v>
      </c>
      <c r="BA33" s="81">
        <f t="shared" si="9"/>
        <v>0.48</v>
      </c>
      <c r="BB33" s="82" t="e">
        <f t="shared" si="79"/>
        <v>#REF!</v>
      </c>
      <c r="BC33" s="83">
        <f t="shared" si="10"/>
        <v>0.32</v>
      </c>
      <c r="BD33" s="84">
        <f t="shared" si="11"/>
        <v>0.16</v>
      </c>
      <c r="BE33" s="85">
        <f t="shared" si="12"/>
        <v>0.16</v>
      </c>
      <c r="BF33" s="86">
        <f t="shared" si="13"/>
        <v>0.32</v>
      </c>
      <c r="BG33" s="87">
        <f t="shared" si="14"/>
        <v>0.48</v>
      </c>
      <c r="BH33" s="88"/>
    </row>
    <row r="34" spans="1:60" s="89" customFormat="1" ht="25.15" customHeight="1" x14ac:dyDescent="0.25">
      <c r="A34" s="50" t="s">
        <v>93</v>
      </c>
      <c r="B34" s="51">
        <v>2.8</v>
      </c>
      <c r="C34" s="51">
        <v>0.6</v>
      </c>
      <c r="D34" s="51">
        <v>2.8</v>
      </c>
      <c r="E34" s="51">
        <v>1.8</v>
      </c>
      <c r="F34" s="51">
        <v>0</v>
      </c>
      <c r="G34" s="51">
        <v>3.6</v>
      </c>
      <c r="H34" s="51">
        <v>6</v>
      </c>
      <c r="I34" s="52">
        <f>AJ34</f>
        <v>0</v>
      </c>
      <c r="J34" s="53">
        <f>AK34</f>
        <v>0</v>
      </c>
      <c r="K34" s="52">
        <f>AL34</f>
        <v>0</v>
      </c>
      <c r="L34" s="54">
        <v>3.94</v>
      </c>
      <c r="M34" s="55">
        <f>SUM(B34:L34)</f>
        <v>21.540000000000003</v>
      </c>
      <c r="N34" s="56">
        <v>26</v>
      </c>
      <c r="O34" s="92"/>
      <c r="P34"/>
      <c r="Q34" s="2"/>
      <c r="R34" s="58"/>
      <c r="S34" s="91"/>
      <c r="T34" s="60"/>
      <c r="U34" s="61"/>
      <c r="V34" s="62"/>
      <c r="W34" s="61"/>
      <c r="X34" s="63"/>
      <c r="Y34" s="61"/>
      <c r="Z34" s="63" t="e">
        <f t="shared" ref="Z34" si="90">Y34*#REF!</f>
        <v>#REF!</v>
      </c>
      <c r="AA34" s="61">
        <v>-11</v>
      </c>
      <c r="AB34" s="63" t="e">
        <f t="shared" ref="AB34" si="91">AA34*#REF!</f>
        <v>#REF!</v>
      </c>
      <c r="AC34" s="61">
        <v>-11</v>
      </c>
      <c r="AD34" s="63" t="e">
        <f t="shared" ref="AD34" si="92">AC34*#REF!</f>
        <v>#REF!</v>
      </c>
      <c r="AE34" s="61">
        <v>-11</v>
      </c>
      <c r="AF34" s="63" t="e">
        <f t="shared" ref="AF34" si="93">AE34*#REF!</f>
        <v>#REF!</v>
      </c>
      <c r="AG34" s="64" t="e">
        <f t="shared" si="1"/>
        <v>#REF!</v>
      </c>
      <c r="AH34" s="61">
        <v>-11</v>
      </c>
      <c r="AI34" s="65" t="e">
        <f t="shared" ref="AI34" si="94">AH34*#REF!</f>
        <v>#REF!</v>
      </c>
      <c r="AJ34" s="66">
        <v>0</v>
      </c>
      <c r="AK34" s="67">
        <v>0</v>
      </c>
      <c r="AL34" s="68">
        <v>0</v>
      </c>
      <c r="AM34" s="69">
        <v>0</v>
      </c>
      <c r="AN34" s="70"/>
      <c r="AO34" s="71">
        <f t="shared" si="2"/>
        <v>8.8000000000000007</v>
      </c>
      <c r="AP34" s="72">
        <f t="shared" si="3"/>
        <v>6.160000000000001</v>
      </c>
      <c r="AQ34" s="73">
        <f t="shared" si="4"/>
        <v>4.8400000000000007</v>
      </c>
      <c r="AR34" s="74" t="e">
        <f t="shared" si="75"/>
        <v>#REF!</v>
      </c>
      <c r="AS34" s="75">
        <f t="shared" si="0"/>
        <v>4.1360000000000001</v>
      </c>
      <c r="AT34" s="76" t="e">
        <f t="shared" si="76"/>
        <v>#REF!</v>
      </c>
      <c r="AU34" s="77">
        <f t="shared" si="5"/>
        <v>3.6080000000000005</v>
      </c>
      <c r="AV34" s="77" t="e">
        <f t="shared" si="77"/>
        <v>#REF!</v>
      </c>
      <c r="AW34" s="78">
        <f t="shared" si="6"/>
        <v>2.8864000000000001</v>
      </c>
      <c r="AX34" s="78" t="e">
        <f t="shared" si="78"/>
        <v>#REF!</v>
      </c>
      <c r="AY34" s="79">
        <f t="shared" si="7"/>
        <v>1.7600000000000002</v>
      </c>
      <c r="AZ34" s="80">
        <f t="shared" si="8"/>
        <v>0.88000000000000012</v>
      </c>
      <c r="BA34" s="81">
        <f t="shared" si="9"/>
        <v>0.52800000000000002</v>
      </c>
      <c r="BB34" s="82" t="e">
        <f t="shared" si="79"/>
        <v>#REF!</v>
      </c>
      <c r="BC34" s="83">
        <f t="shared" si="10"/>
        <v>0.35200000000000004</v>
      </c>
      <c r="BD34" s="84">
        <f t="shared" si="11"/>
        <v>0.17600000000000002</v>
      </c>
      <c r="BE34" s="85">
        <f t="shared" si="12"/>
        <v>0.17600000000000002</v>
      </c>
      <c r="BF34" s="86">
        <f t="shared" si="13"/>
        <v>0.35200000000000004</v>
      </c>
      <c r="BG34" s="87">
        <f t="shared" si="14"/>
        <v>0.52800000000000002</v>
      </c>
      <c r="BH34" s="88"/>
    </row>
    <row r="35" spans="1:60" s="89" customFormat="1" ht="25.15" customHeight="1" x14ac:dyDescent="0.25">
      <c r="A35" s="50" t="s">
        <v>94</v>
      </c>
      <c r="B35" s="51">
        <v>6.4</v>
      </c>
      <c r="C35" s="51">
        <f>X35</f>
        <v>0</v>
      </c>
      <c r="D35" s="51">
        <v>5</v>
      </c>
      <c r="E35" s="51">
        <v>0</v>
      </c>
      <c r="F35" s="51">
        <v>0</v>
      </c>
      <c r="G35" s="51">
        <v>0</v>
      </c>
      <c r="H35" s="51">
        <v>6</v>
      </c>
      <c r="I35" s="52">
        <f>AJ35</f>
        <v>0</v>
      </c>
      <c r="J35" s="53">
        <f>AK35</f>
        <v>0</v>
      </c>
      <c r="K35" s="52">
        <f>AL35</f>
        <v>0</v>
      </c>
      <c r="L35" s="54">
        <v>3.77</v>
      </c>
      <c r="M35" s="55">
        <f>SUM(B35:L35)</f>
        <v>21.169999999999998</v>
      </c>
      <c r="N35" s="56">
        <v>27</v>
      </c>
      <c r="O35" s="92"/>
      <c r="P35"/>
      <c r="Q35" s="2"/>
      <c r="R35" s="58"/>
      <c r="S35" s="91"/>
      <c r="T35" s="60"/>
      <c r="U35" s="61"/>
      <c r="V35" s="62"/>
      <c r="W35" s="61"/>
      <c r="X35" s="63"/>
      <c r="Y35" s="61"/>
      <c r="Z35" s="63" t="e">
        <f t="shared" ref="Z35" si="95">Y35*#REF!</f>
        <v>#REF!</v>
      </c>
      <c r="AA35" s="61">
        <v>-10</v>
      </c>
      <c r="AB35" s="63" t="e">
        <f t="shared" ref="AB35" si="96">AA35*#REF!</f>
        <v>#REF!</v>
      </c>
      <c r="AC35" s="61">
        <v>-10</v>
      </c>
      <c r="AD35" s="63" t="e">
        <f t="shared" ref="AD35" si="97">AC35*#REF!</f>
        <v>#REF!</v>
      </c>
      <c r="AE35" s="61">
        <v>-10</v>
      </c>
      <c r="AF35" s="63" t="e">
        <f t="shared" ref="AF35" si="98">AE35*#REF!</f>
        <v>#REF!</v>
      </c>
      <c r="AG35" s="64" t="e">
        <f t="shared" si="1"/>
        <v>#REF!</v>
      </c>
      <c r="AH35" s="61">
        <v>-10</v>
      </c>
      <c r="AI35" s="65" t="e">
        <f t="shared" ref="AI35" si="99">AH35*#REF!</f>
        <v>#REF!</v>
      </c>
      <c r="AJ35" s="66">
        <v>0</v>
      </c>
      <c r="AK35" s="67">
        <v>0</v>
      </c>
      <c r="AL35" s="68">
        <v>0</v>
      </c>
      <c r="AM35" s="69">
        <v>0</v>
      </c>
      <c r="AN35" s="70"/>
      <c r="AO35" s="71">
        <f t="shared" si="2"/>
        <v>8.6999999999999993</v>
      </c>
      <c r="AP35" s="72">
        <f t="shared" si="3"/>
        <v>6.09</v>
      </c>
      <c r="AQ35" s="73">
        <f t="shared" si="4"/>
        <v>4.7849999999999993</v>
      </c>
      <c r="AR35" s="74" t="e">
        <f t="shared" si="75"/>
        <v>#REF!</v>
      </c>
      <c r="AS35" s="75">
        <f t="shared" si="0"/>
        <v>4.0889999999999995</v>
      </c>
      <c r="AT35" s="76" t="e">
        <f t="shared" si="76"/>
        <v>#REF!</v>
      </c>
      <c r="AU35" s="77">
        <f t="shared" si="5"/>
        <v>3.5669999999999997</v>
      </c>
      <c r="AV35" s="77" t="e">
        <f t="shared" si="77"/>
        <v>#REF!</v>
      </c>
      <c r="AW35" s="78">
        <f t="shared" si="6"/>
        <v>2.8535999999999997</v>
      </c>
      <c r="AX35" s="78" t="e">
        <f t="shared" si="78"/>
        <v>#REF!</v>
      </c>
      <c r="AY35" s="79">
        <f t="shared" si="7"/>
        <v>1.7399999999999998</v>
      </c>
      <c r="AZ35" s="80">
        <f t="shared" si="8"/>
        <v>0.86999999999999988</v>
      </c>
      <c r="BA35" s="81">
        <f t="shared" si="9"/>
        <v>0.52200000000000002</v>
      </c>
      <c r="BB35" s="82" t="e">
        <f t="shared" si="79"/>
        <v>#REF!</v>
      </c>
      <c r="BC35" s="83">
        <f t="shared" si="10"/>
        <v>0.34799999999999998</v>
      </c>
      <c r="BD35" s="84">
        <f t="shared" si="11"/>
        <v>0.17399999999999999</v>
      </c>
      <c r="BE35" s="85">
        <f t="shared" si="12"/>
        <v>0.17399999999999999</v>
      </c>
      <c r="BF35" s="86">
        <f t="shared" si="13"/>
        <v>0.34799999999999998</v>
      </c>
      <c r="BG35" s="87">
        <f t="shared" si="14"/>
        <v>0.52200000000000002</v>
      </c>
      <c r="BH35" s="88"/>
    </row>
    <row r="36" spans="1:60" s="89" customFormat="1" ht="25.15" customHeight="1" x14ac:dyDescent="0.25">
      <c r="A36" s="50" t="s">
        <v>95</v>
      </c>
      <c r="B36" s="51">
        <v>4.8</v>
      </c>
      <c r="C36" s="51">
        <f>X36</f>
        <v>0</v>
      </c>
      <c r="D36" s="51">
        <v>0</v>
      </c>
      <c r="E36" s="51">
        <v>10.35</v>
      </c>
      <c r="F36" s="51">
        <v>0</v>
      </c>
      <c r="G36" s="51">
        <v>0</v>
      </c>
      <c r="H36" s="51">
        <v>6</v>
      </c>
      <c r="I36" s="52">
        <f>AJ36</f>
        <v>0</v>
      </c>
      <c r="J36" s="53">
        <f>AK36</f>
        <v>0</v>
      </c>
      <c r="K36" s="52">
        <f>AL36</f>
        <v>0</v>
      </c>
      <c r="L36" s="54">
        <f>AM36</f>
        <v>0</v>
      </c>
      <c r="M36" s="55">
        <f>SUM(B36:L36)</f>
        <v>21.15</v>
      </c>
      <c r="N36" s="56">
        <v>28</v>
      </c>
      <c r="O36" s="92"/>
      <c r="P36"/>
      <c r="Q36" s="2"/>
      <c r="R36" s="58"/>
      <c r="S36" s="91"/>
      <c r="T36" s="60"/>
      <c r="U36" s="61"/>
      <c r="V36" s="62"/>
      <c r="W36" s="61"/>
      <c r="X36" s="63"/>
      <c r="Y36" s="61"/>
      <c r="Z36" s="63" t="e">
        <f t="shared" ref="Z36" si="100">Y36*#REF!</f>
        <v>#REF!</v>
      </c>
      <c r="AA36" s="61">
        <v>-9</v>
      </c>
      <c r="AB36" s="63" t="e">
        <f t="shared" ref="AB36" si="101">AA36*#REF!</f>
        <v>#REF!</v>
      </c>
      <c r="AC36" s="61">
        <v>-9</v>
      </c>
      <c r="AD36" s="63" t="e">
        <f t="shared" ref="AD36" si="102">AC36*#REF!</f>
        <v>#REF!</v>
      </c>
      <c r="AE36" s="61">
        <v>-9</v>
      </c>
      <c r="AF36" s="63" t="e">
        <f t="shared" ref="AF36" si="103">AE36*#REF!</f>
        <v>#REF!</v>
      </c>
      <c r="AG36" s="64" t="e">
        <f t="shared" si="1"/>
        <v>#REF!</v>
      </c>
      <c r="AH36" s="61">
        <v>-9</v>
      </c>
      <c r="AI36" s="65" t="e">
        <f t="shared" ref="AI36" si="104">AH36*#REF!</f>
        <v>#REF!</v>
      </c>
      <c r="AJ36" s="66">
        <v>0</v>
      </c>
      <c r="AK36" s="67">
        <v>0</v>
      </c>
      <c r="AL36" s="68">
        <v>0</v>
      </c>
      <c r="AM36" s="69">
        <v>0</v>
      </c>
      <c r="AN36" s="70"/>
      <c r="AO36" s="71">
        <f t="shared" si="2"/>
        <v>10.574999999999999</v>
      </c>
      <c r="AP36" s="72">
        <f t="shared" si="3"/>
        <v>7.4024999999999999</v>
      </c>
      <c r="AQ36" s="73">
        <f t="shared" si="4"/>
        <v>5.8162500000000001</v>
      </c>
      <c r="AR36" s="74" t="e">
        <f t="shared" si="75"/>
        <v>#REF!</v>
      </c>
      <c r="AS36" s="75">
        <f t="shared" si="0"/>
        <v>4.9702500000000001</v>
      </c>
      <c r="AT36" s="76" t="e">
        <f t="shared" si="76"/>
        <v>#REF!</v>
      </c>
      <c r="AU36" s="77">
        <f t="shared" si="5"/>
        <v>4.33575</v>
      </c>
      <c r="AV36" s="77" t="e">
        <f t="shared" si="77"/>
        <v>#REF!</v>
      </c>
      <c r="AW36" s="78">
        <f t="shared" si="6"/>
        <v>3.4685999999999995</v>
      </c>
      <c r="AX36" s="78" t="e">
        <f t="shared" si="78"/>
        <v>#REF!</v>
      </c>
      <c r="AY36" s="79">
        <f t="shared" si="7"/>
        <v>2.1149999999999998</v>
      </c>
      <c r="AZ36" s="80">
        <f t="shared" si="8"/>
        <v>1.0574999999999999</v>
      </c>
      <c r="BA36" s="81">
        <f t="shared" si="9"/>
        <v>0.63449999999999995</v>
      </c>
      <c r="BB36" s="82" t="e">
        <f t="shared" si="79"/>
        <v>#REF!</v>
      </c>
      <c r="BC36" s="83">
        <f t="shared" si="10"/>
        <v>0.42299999999999999</v>
      </c>
      <c r="BD36" s="84">
        <f t="shared" si="11"/>
        <v>0.21149999999999999</v>
      </c>
      <c r="BE36" s="85">
        <f t="shared" si="12"/>
        <v>0.21149999999999999</v>
      </c>
      <c r="BF36" s="86">
        <f t="shared" si="13"/>
        <v>0.42299999999999999</v>
      </c>
      <c r="BG36" s="87">
        <f t="shared" si="14"/>
        <v>0.63449999999999995</v>
      </c>
      <c r="BH36" s="88"/>
    </row>
    <row r="37" spans="1:60" s="89" customFormat="1" ht="25.15" customHeight="1" x14ac:dyDescent="0.25">
      <c r="A37" s="50" t="s">
        <v>96</v>
      </c>
      <c r="B37" s="51">
        <v>12</v>
      </c>
      <c r="C37" s="51">
        <f>X37</f>
        <v>0</v>
      </c>
      <c r="D37" s="51">
        <v>0</v>
      </c>
      <c r="E37" s="51">
        <v>0</v>
      </c>
      <c r="F37" s="51">
        <v>0</v>
      </c>
      <c r="G37" s="51">
        <v>0</v>
      </c>
      <c r="H37" s="51">
        <v>6</v>
      </c>
      <c r="I37" s="52">
        <f>AJ37</f>
        <v>0</v>
      </c>
      <c r="J37" s="53">
        <f>AK37</f>
        <v>0</v>
      </c>
      <c r="K37" s="52">
        <f>AL37</f>
        <v>0</v>
      </c>
      <c r="L37" s="54">
        <v>2.97</v>
      </c>
      <c r="M37" s="55">
        <f>SUM(B37:L37)</f>
        <v>20.97</v>
      </c>
      <c r="N37" s="56">
        <v>29</v>
      </c>
      <c r="O37" s="92"/>
      <c r="P37"/>
      <c r="Q37" s="2"/>
      <c r="R37" s="58"/>
      <c r="S37" s="91"/>
      <c r="T37" s="60"/>
      <c r="U37" s="61"/>
      <c r="V37" s="62"/>
      <c r="W37" s="61"/>
      <c r="X37" s="63"/>
      <c r="Y37" s="61"/>
      <c r="Z37" s="63" t="e">
        <f t="shared" ref="Z37:Z40" si="105">Y37*#REF!</f>
        <v>#REF!</v>
      </c>
      <c r="AA37" s="61">
        <v>-8</v>
      </c>
      <c r="AB37" s="63" t="e">
        <f t="shared" ref="AB37:AB40" si="106">AA37*#REF!</f>
        <v>#REF!</v>
      </c>
      <c r="AC37" s="61">
        <v>-8</v>
      </c>
      <c r="AD37" s="63" t="e">
        <f t="shared" ref="AD37:AD40" si="107">AC37*#REF!</f>
        <v>#REF!</v>
      </c>
      <c r="AE37" s="61">
        <v>-8</v>
      </c>
      <c r="AF37" s="63" t="e">
        <f t="shared" ref="AF37:AF40" si="108">AE37*#REF!</f>
        <v>#REF!</v>
      </c>
      <c r="AG37" s="64" t="e">
        <f t="shared" si="1"/>
        <v>#REF!</v>
      </c>
      <c r="AH37" s="61">
        <v>-8</v>
      </c>
      <c r="AI37" s="65" t="e">
        <f t="shared" ref="AI37:AI40" si="109">AH37*#REF!</f>
        <v>#REF!</v>
      </c>
      <c r="AJ37" s="66">
        <v>0</v>
      </c>
      <c r="AK37" s="67">
        <v>0</v>
      </c>
      <c r="AL37" s="68">
        <v>0</v>
      </c>
      <c r="AM37" s="69">
        <v>0</v>
      </c>
      <c r="AN37" s="70"/>
      <c r="AO37" s="71">
        <f t="shared" si="2"/>
        <v>9</v>
      </c>
      <c r="AP37" s="72">
        <f t="shared" si="3"/>
        <v>6.3</v>
      </c>
      <c r="AQ37" s="73">
        <f t="shared" si="4"/>
        <v>4.95</v>
      </c>
      <c r="AR37" s="74" t="e">
        <f t="shared" si="75"/>
        <v>#REF!</v>
      </c>
      <c r="AS37" s="75">
        <f t="shared" si="0"/>
        <v>4.2299999999999995</v>
      </c>
      <c r="AT37" s="76" t="e">
        <f t="shared" si="76"/>
        <v>#REF!</v>
      </c>
      <c r="AU37" s="77">
        <f t="shared" si="5"/>
        <v>3.69</v>
      </c>
      <c r="AV37" s="77" t="e">
        <f t="shared" si="77"/>
        <v>#REF!</v>
      </c>
      <c r="AW37" s="78">
        <f t="shared" si="6"/>
        <v>2.9519999999999995</v>
      </c>
      <c r="AX37" s="78" t="e">
        <f t="shared" si="78"/>
        <v>#REF!</v>
      </c>
      <c r="AY37" s="79">
        <f t="shared" si="7"/>
        <v>1.7999999999999998</v>
      </c>
      <c r="AZ37" s="80">
        <f t="shared" si="8"/>
        <v>0.89999999999999991</v>
      </c>
      <c r="BA37" s="81">
        <f t="shared" si="9"/>
        <v>0.54</v>
      </c>
      <c r="BB37" s="82" t="e">
        <f t="shared" si="79"/>
        <v>#REF!</v>
      </c>
      <c r="BC37" s="83">
        <f t="shared" si="10"/>
        <v>0.36</v>
      </c>
      <c r="BD37" s="84">
        <f t="shared" si="11"/>
        <v>0.18</v>
      </c>
      <c r="BE37" s="85">
        <f t="shared" si="12"/>
        <v>0.18</v>
      </c>
      <c r="BF37" s="86">
        <f t="shared" si="13"/>
        <v>0.36</v>
      </c>
      <c r="BG37" s="87">
        <f t="shared" si="14"/>
        <v>0.54</v>
      </c>
      <c r="BH37" s="88"/>
    </row>
    <row r="38" spans="1:60" s="89" customFormat="1" ht="25.15" customHeight="1" x14ac:dyDescent="0.25">
      <c r="A38" s="50" t="s">
        <v>97</v>
      </c>
      <c r="B38" s="51">
        <v>9.6</v>
      </c>
      <c r="C38" s="51">
        <f>X38</f>
        <v>0</v>
      </c>
      <c r="D38" s="51">
        <v>1.8</v>
      </c>
      <c r="E38" s="51">
        <v>2.85</v>
      </c>
      <c r="F38" s="51">
        <v>0</v>
      </c>
      <c r="G38" s="51">
        <v>0</v>
      </c>
      <c r="H38" s="51">
        <v>6</v>
      </c>
      <c r="I38" s="52">
        <f>AJ38</f>
        <v>0</v>
      </c>
      <c r="J38" s="53">
        <f>AK38</f>
        <v>0</v>
      </c>
      <c r="K38" s="52">
        <f>AL38</f>
        <v>0</v>
      </c>
      <c r="L38" s="54">
        <f>AM38</f>
        <v>0</v>
      </c>
      <c r="M38" s="55">
        <f>SUM(B38:L38)</f>
        <v>20.25</v>
      </c>
      <c r="N38" s="56">
        <v>30</v>
      </c>
      <c r="O38" s="92"/>
      <c r="P38"/>
      <c r="Q38" s="2"/>
      <c r="R38" s="58"/>
      <c r="S38" s="91"/>
      <c r="T38" s="60"/>
      <c r="U38" s="61"/>
      <c r="V38" s="62"/>
      <c r="W38" s="61"/>
      <c r="X38" s="63"/>
      <c r="Y38" s="61"/>
      <c r="Z38" s="63" t="e">
        <f t="shared" si="105"/>
        <v>#REF!</v>
      </c>
      <c r="AA38" s="61">
        <v>-7</v>
      </c>
      <c r="AB38" s="63" t="e">
        <f t="shared" si="106"/>
        <v>#REF!</v>
      </c>
      <c r="AC38" s="61">
        <v>-7</v>
      </c>
      <c r="AD38" s="63" t="e">
        <f t="shared" si="107"/>
        <v>#REF!</v>
      </c>
      <c r="AE38" s="61">
        <v>-7</v>
      </c>
      <c r="AF38" s="63" t="e">
        <f t="shared" si="108"/>
        <v>#REF!</v>
      </c>
      <c r="AG38" s="64" t="e">
        <f t="shared" si="1"/>
        <v>#REF!</v>
      </c>
      <c r="AH38" s="61">
        <v>-7</v>
      </c>
      <c r="AI38" s="65" t="e">
        <f t="shared" si="109"/>
        <v>#REF!</v>
      </c>
      <c r="AJ38" s="66">
        <v>0</v>
      </c>
      <c r="AK38" s="67">
        <v>0</v>
      </c>
      <c r="AL38" s="68">
        <v>0</v>
      </c>
      <c r="AM38" s="69">
        <v>0</v>
      </c>
      <c r="AN38" s="70"/>
      <c r="AO38" s="71">
        <f t="shared" si="2"/>
        <v>10.125</v>
      </c>
      <c r="AP38" s="72">
        <f t="shared" si="3"/>
        <v>7.0875000000000004</v>
      </c>
      <c r="AQ38" s="73">
        <f t="shared" si="4"/>
        <v>5.5687500000000005</v>
      </c>
      <c r="AR38" s="74" t="e">
        <f t="shared" si="75"/>
        <v>#REF!</v>
      </c>
      <c r="AS38" s="75">
        <f t="shared" si="0"/>
        <v>4.75875</v>
      </c>
      <c r="AT38" s="76" t="e">
        <f t="shared" si="76"/>
        <v>#REF!</v>
      </c>
      <c r="AU38" s="77">
        <f t="shared" si="5"/>
        <v>4.1512500000000001</v>
      </c>
      <c r="AV38" s="77" t="e">
        <f t="shared" si="77"/>
        <v>#REF!</v>
      </c>
      <c r="AW38" s="78">
        <f t="shared" si="6"/>
        <v>3.3209999999999997</v>
      </c>
      <c r="AX38" s="78" t="e">
        <f t="shared" si="78"/>
        <v>#REF!</v>
      </c>
      <c r="AY38" s="79">
        <f t="shared" si="7"/>
        <v>2.0250000000000004</v>
      </c>
      <c r="AZ38" s="80">
        <f t="shared" si="8"/>
        <v>1.0125000000000002</v>
      </c>
      <c r="BA38" s="81">
        <f t="shared" si="9"/>
        <v>0.60750000000000004</v>
      </c>
      <c r="BB38" s="82" t="e">
        <f t="shared" si="79"/>
        <v>#REF!</v>
      </c>
      <c r="BC38" s="83">
        <f t="shared" si="10"/>
        <v>0.40500000000000003</v>
      </c>
      <c r="BD38" s="84">
        <f t="shared" si="11"/>
        <v>0.20250000000000001</v>
      </c>
      <c r="BE38" s="85">
        <f t="shared" si="12"/>
        <v>0.20250000000000001</v>
      </c>
      <c r="BF38" s="86">
        <f t="shared" si="13"/>
        <v>0.40500000000000003</v>
      </c>
      <c r="BG38" s="87">
        <f t="shared" si="14"/>
        <v>0.60750000000000004</v>
      </c>
      <c r="BH38" s="88"/>
    </row>
    <row r="39" spans="1:60" s="89" customFormat="1" ht="25.15" customHeight="1" x14ac:dyDescent="0.25">
      <c r="A39" s="50" t="s">
        <v>98</v>
      </c>
      <c r="B39" s="51">
        <v>2.4</v>
      </c>
      <c r="C39" s="51">
        <f>X39</f>
        <v>0</v>
      </c>
      <c r="D39" s="51">
        <v>0</v>
      </c>
      <c r="E39" s="51">
        <v>11.25</v>
      </c>
      <c r="F39" s="51">
        <v>0</v>
      </c>
      <c r="G39" s="51">
        <v>0</v>
      </c>
      <c r="H39" s="51">
        <v>6</v>
      </c>
      <c r="I39" s="52">
        <f>AJ39</f>
        <v>0</v>
      </c>
      <c r="J39" s="53">
        <f>AK39</f>
        <v>0</v>
      </c>
      <c r="K39" s="52">
        <f>AL39</f>
        <v>0</v>
      </c>
      <c r="L39" s="54">
        <f>AM39</f>
        <v>0</v>
      </c>
      <c r="M39" s="55">
        <f>SUM(B39:L39)</f>
        <v>19.649999999999999</v>
      </c>
      <c r="N39" s="56">
        <v>31</v>
      </c>
      <c r="O39" s="92"/>
      <c r="P39"/>
      <c r="Q39" s="2"/>
      <c r="R39" s="58"/>
      <c r="S39" s="91"/>
      <c r="T39" s="60"/>
      <c r="U39" s="61"/>
      <c r="V39" s="62"/>
      <c r="W39" s="61"/>
      <c r="X39" s="63"/>
      <c r="Y39" s="61"/>
      <c r="Z39" s="63" t="e">
        <f t="shared" si="105"/>
        <v>#REF!</v>
      </c>
      <c r="AA39" s="61">
        <v>-6</v>
      </c>
      <c r="AB39" s="63" t="e">
        <f t="shared" si="106"/>
        <v>#REF!</v>
      </c>
      <c r="AC39" s="61">
        <v>-6</v>
      </c>
      <c r="AD39" s="63" t="e">
        <f t="shared" si="107"/>
        <v>#REF!</v>
      </c>
      <c r="AE39" s="61">
        <v>-6</v>
      </c>
      <c r="AF39" s="63" t="e">
        <f t="shared" si="108"/>
        <v>#REF!</v>
      </c>
      <c r="AG39" s="64" t="e">
        <f t="shared" si="1"/>
        <v>#REF!</v>
      </c>
      <c r="AH39" s="61">
        <v>-6</v>
      </c>
      <c r="AI39" s="65" t="e">
        <f t="shared" si="109"/>
        <v>#REF!</v>
      </c>
      <c r="AJ39" s="66">
        <v>0</v>
      </c>
      <c r="AK39" s="67">
        <v>0</v>
      </c>
      <c r="AL39" s="68">
        <v>0</v>
      </c>
      <c r="AM39" s="69">
        <v>0</v>
      </c>
      <c r="AN39" s="70"/>
      <c r="AO39" s="71">
        <f t="shared" si="2"/>
        <v>9.8249999999999993</v>
      </c>
      <c r="AP39" s="72">
        <f t="shared" si="3"/>
        <v>6.8774999999999995</v>
      </c>
      <c r="AQ39" s="73">
        <f t="shared" si="4"/>
        <v>5.4037499999999996</v>
      </c>
      <c r="AR39" s="74" t="e">
        <f t="shared" si="75"/>
        <v>#REF!</v>
      </c>
      <c r="AS39" s="75">
        <f t="shared" si="0"/>
        <v>4.6177499999999991</v>
      </c>
      <c r="AT39" s="76" t="e">
        <f t="shared" si="76"/>
        <v>#REF!</v>
      </c>
      <c r="AU39" s="77">
        <f t="shared" si="5"/>
        <v>4.0282499999999999</v>
      </c>
      <c r="AV39" s="77" t="e">
        <f t="shared" si="77"/>
        <v>#REF!</v>
      </c>
      <c r="AW39" s="78">
        <f t="shared" si="6"/>
        <v>3.2225999999999995</v>
      </c>
      <c r="AX39" s="78" t="e">
        <f t="shared" si="78"/>
        <v>#REF!</v>
      </c>
      <c r="AY39" s="79">
        <f t="shared" si="7"/>
        <v>1.9649999999999999</v>
      </c>
      <c r="AZ39" s="80">
        <f t="shared" si="8"/>
        <v>0.98249999999999993</v>
      </c>
      <c r="BA39" s="81">
        <f t="shared" si="9"/>
        <v>0.58949999999999991</v>
      </c>
      <c r="BB39" s="82" t="e">
        <f t="shared" si="79"/>
        <v>#REF!</v>
      </c>
      <c r="BC39" s="83">
        <f t="shared" si="10"/>
        <v>0.39299999999999996</v>
      </c>
      <c r="BD39" s="84">
        <f t="shared" si="11"/>
        <v>0.19649999999999998</v>
      </c>
      <c r="BE39" s="85">
        <f t="shared" si="12"/>
        <v>0.19649999999999998</v>
      </c>
      <c r="BF39" s="86">
        <f t="shared" si="13"/>
        <v>0.39299999999999996</v>
      </c>
      <c r="BG39" s="87">
        <f t="shared" si="14"/>
        <v>0.58949999999999991</v>
      </c>
      <c r="BH39" s="88"/>
    </row>
    <row r="40" spans="1:60" s="89" customFormat="1" ht="25.15" customHeight="1" x14ac:dyDescent="0.25">
      <c r="A40" s="50" t="s">
        <v>99</v>
      </c>
      <c r="B40" s="51">
        <v>4.8</v>
      </c>
      <c r="C40" s="51">
        <f>X40</f>
        <v>0</v>
      </c>
      <c r="D40" s="51">
        <v>2.4</v>
      </c>
      <c r="E40" s="51">
        <v>3</v>
      </c>
      <c r="F40" s="51">
        <v>0</v>
      </c>
      <c r="G40" s="51">
        <v>0</v>
      </c>
      <c r="H40" s="51">
        <v>6</v>
      </c>
      <c r="I40" s="52">
        <f>AJ40</f>
        <v>0</v>
      </c>
      <c r="J40" s="53">
        <f>AK40</f>
        <v>0</v>
      </c>
      <c r="K40" s="52">
        <f>AL40</f>
        <v>0</v>
      </c>
      <c r="L40" s="54">
        <v>3.32</v>
      </c>
      <c r="M40" s="55">
        <f>SUM(B40:L40)</f>
        <v>19.52</v>
      </c>
      <c r="N40" s="56">
        <v>32</v>
      </c>
      <c r="O40" s="92"/>
      <c r="P40"/>
      <c r="Q40" s="2"/>
      <c r="R40" s="58"/>
      <c r="S40" s="91"/>
      <c r="T40" s="60"/>
      <c r="U40" s="61"/>
      <c r="V40" s="62"/>
      <c r="W40" s="61"/>
      <c r="X40" s="63"/>
      <c r="Y40" s="61"/>
      <c r="Z40" s="63" t="e">
        <f t="shared" si="105"/>
        <v>#REF!</v>
      </c>
      <c r="AA40" s="61">
        <v>-5</v>
      </c>
      <c r="AB40" s="63" t="e">
        <f t="shared" si="106"/>
        <v>#REF!</v>
      </c>
      <c r="AC40" s="61">
        <v>-5</v>
      </c>
      <c r="AD40" s="63" t="e">
        <f t="shared" si="107"/>
        <v>#REF!</v>
      </c>
      <c r="AE40" s="61">
        <v>-5</v>
      </c>
      <c r="AF40" s="63" t="e">
        <f t="shared" si="108"/>
        <v>#REF!</v>
      </c>
      <c r="AG40" s="64" t="e">
        <f t="shared" si="1"/>
        <v>#REF!</v>
      </c>
      <c r="AH40" s="61">
        <v>-5</v>
      </c>
      <c r="AI40" s="65" t="e">
        <f t="shared" si="109"/>
        <v>#REF!</v>
      </c>
      <c r="AJ40" s="66">
        <v>0</v>
      </c>
      <c r="AK40" s="67">
        <v>0</v>
      </c>
      <c r="AL40" s="68">
        <v>0</v>
      </c>
      <c r="AM40" s="69">
        <v>0</v>
      </c>
      <c r="AN40" s="70"/>
      <c r="AO40" s="71">
        <f t="shared" si="2"/>
        <v>8.1</v>
      </c>
      <c r="AP40" s="72">
        <f t="shared" si="3"/>
        <v>5.67</v>
      </c>
      <c r="AQ40" s="73">
        <f t="shared" si="4"/>
        <v>4.4550000000000001</v>
      </c>
      <c r="AR40" s="74" t="e">
        <f t="shared" si="75"/>
        <v>#REF!</v>
      </c>
      <c r="AS40" s="75">
        <f t="shared" si="0"/>
        <v>3.8069999999999999</v>
      </c>
      <c r="AT40" s="76" t="e">
        <f t="shared" si="76"/>
        <v>#REF!</v>
      </c>
      <c r="AU40" s="77">
        <f t="shared" si="5"/>
        <v>3.3210000000000002</v>
      </c>
      <c r="AV40" s="77" t="e">
        <f t="shared" si="77"/>
        <v>#REF!</v>
      </c>
      <c r="AW40" s="78">
        <f t="shared" si="6"/>
        <v>2.6568000000000001</v>
      </c>
      <c r="AX40" s="78" t="e">
        <f t="shared" si="78"/>
        <v>#REF!</v>
      </c>
      <c r="AY40" s="79">
        <f t="shared" si="7"/>
        <v>1.62</v>
      </c>
      <c r="AZ40" s="80">
        <f t="shared" si="8"/>
        <v>0.81</v>
      </c>
      <c r="BA40" s="81">
        <f t="shared" si="9"/>
        <v>0.48599999999999999</v>
      </c>
      <c r="BB40" s="82" t="e">
        <f t="shared" si="79"/>
        <v>#REF!</v>
      </c>
      <c r="BC40" s="83">
        <f t="shared" si="10"/>
        <v>0.32400000000000001</v>
      </c>
      <c r="BD40" s="84">
        <f t="shared" si="11"/>
        <v>0.16200000000000001</v>
      </c>
      <c r="BE40" s="85">
        <f t="shared" si="12"/>
        <v>0.16200000000000001</v>
      </c>
      <c r="BF40" s="86">
        <f t="shared" si="13"/>
        <v>0.32400000000000001</v>
      </c>
      <c r="BG40" s="87">
        <f t="shared" si="14"/>
        <v>0.48599999999999999</v>
      </c>
      <c r="BH40" s="88"/>
    </row>
    <row r="41" spans="1:60" s="89" customFormat="1" ht="25.15" customHeight="1" x14ac:dyDescent="0.25">
      <c r="A41" s="50" t="s">
        <v>100</v>
      </c>
      <c r="B41" s="51">
        <v>9.6</v>
      </c>
      <c r="C41" s="51">
        <f>X41</f>
        <v>0</v>
      </c>
      <c r="D41" s="51">
        <v>3.8</v>
      </c>
      <c r="E41" s="51">
        <v>0</v>
      </c>
      <c r="F41" s="51">
        <v>0</v>
      </c>
      <c r="G41" s="51">
        <v>0</v>
      </c>
      <c r="H41" s="51">
        <v>2.8</v>
      </c>
      <c r="I41" s="52">
        <f>AJ41</f>
        <v>0</v>
      </c>
      <c r="J41" s="53">
        <f>AK41</f>
        <v>0</v>
      </c>
      <c r="K41" s="52">
        <f>AL41</f>
        <v>0</v>
      </c>
      <c r="L41" s="54">
        <v>3.26</v>
      </c>
      <c r="M41" s="55">
        <f>SUM(B41:L41)</f>
        <v>19.46</v>
      </c>
      <c r="N41" s="56">
        <v>33</v>
      </c>
      <c r="O41" s="92"/>
      <c r="P41"/>
      <c r="Q41" s="2"/>
      <c r="R41" s="58"/>
      <c r="S41" s="91"/>
      <c r="T41" s="60"/>
      <c r="U41" s="61"/>
      <c r="V41" s="62"/>
      <c r="W41" s="61"/>
      <c r="X41" s="63"/>
      <c r="Y41" s="61"/>
      <c r="Z41" s="63" t="e">
        <f>Y41*#REF!</f>
        <v>#REF!</v>
      </c>
      <c r="AA41" s="61">
        <v>-26</v>
      </c>
      <c r="AB41" s="63" t="e">
        <f>AA41*#REF!</f>
        <v>#REF!</v>
      </c>
      <c r="AC41" s="61">
        <v>-26</v>
      </c>
      <c r="AD41" s="63" t="e">
        <f>AC41*#REF!</f>
        <v>#REF!</v>
      </c>
      <c r="AE41" s="61">
        <v>-26</v>
      </c>
      <c r="AF41" s="63" t="e">
        <f>AE41*#REF!</f>
        <v>#REF!</v>
      </c>
      <c r="AG41" s="64" t="e">
        <f t="shared" si="1"/>
        <v>#REF!</v>
      </c>
      <c r="AH41" s="61">
        <v>-26</v>
      </c>
      <c r="AI41" s="65" t="e">
        <f>AH41*#REF!</f>
        <v>#REF!</v>
      </c>
      <c r="AJ41" s="66">
        <v>0</v>
      </c>
      <c r="AK41" s="67">
        <v>0</v>
      </c>
      <c r="AL41" s="68">
        <v>0</v>
      </c>
      <c r="AM41" s="69">
        <v>0</v>
      </c>
      <c r="AN41" s="70"/>
      <c r="AO41" s="71">
        <f t="shared" si="2"/>
        <v>8.1000000000000014</v>
      </c>
      <c r="AP41" s="72">
        <f t="shared" si="3"/>
        <v>5.6700000000000008</v>
      </c>
      <c r="AQ41" s="73">
        <f t="shared" si="4"/>
        <v>4.455000000000001</v>
      </c>
      <c r="AR41" s="74" t="e">
        <f>(M41-L41)/100*#REF!+AQ41</f>
        <v>#REF!</v>
      </c>
      <c r="AS41" s="75">
        <f t="shared" si="0"/>
        <v>3.8070000000000008</v>
      </c>
      <c r="AT41" s="76" t="e">
        <f>(M41-L41)/100*#REF!+AS41</f>
        <v>#REF!</v>
      </c>
      <c r="AU41" s="77">
        <f t="shared" si="5"/>
        <v>3.3210000000000006</v>
      </c>
      <c r="AV41" s="77" t="e">
        <f>(M41-L41)/100*#REF!+AU41</f>
        <v>#REF!</v>
      </c>
      <c r="AW41" s="78">
        <f t="shared" si="6"/>
        <v>2.6568000000000005</v>
      </c>
      <c r="AX41" s="78" t="e">
        <f>(M41-L41)/100*#REF!+AW41</f>
        <v>#REF!</v>
      </c>
      <c r="AY41" s="79">
        <f t="shared" si="7"/>
        <v>1.6200000000000003</v>
      </c>
      <c r="AZ41" s="80">
        <f t="shared" si="8"/>
        <v>0.81000000000000016</v>
      </c>
      <c r="BA41" s="81">
        <f t="shared" si="9"/>
        <v>0.4860000000000001</v>
      </c>
      <c r="BB41" s="82" t="e">
        <f>(M41-L41)/100*#REF!</f>
        <v>#REF!</v>
      </c>
      <c r="BC41" s="83">
        <f t="shared" si="10"/>
        <v>0.32400000000000007</v>
      </c>
      <c r="BD41" s="84">
        <f t="shared" si="11"/>
        <v>0.16200000000000003</v>
      </c>
      <c r="BE41" s="85">
        <f t="shared" si="12"/>
        <v>0.16200000000000003</v>
      </c>
      <c r="BF41" s="86">
        <f t="shared" si="13"/>
        <v>0.32400000000000007</v>
      </c>
      <c r="BG41" s="87">
        <f t="shared" si="14"/>
        <v>0.4860000000000001</v>
      </c>
      <c r="BH41" s="88"/>
    </row>
    <row r="42" spans="1:60" s="89" customFormat="1" ht="25.15" customHeight="1" x14ac:dyDescent="0.25">
      <c r="A42" s="50" t="s">
        <v>101</v>
      </c>
      <c r="B42" s="51">
        <v>11.2</v>
      </c>
      <c r="C42" s="51">
        <f>X42</f>
        <v>0</v>
      </c>
      <c r="D42" s="51">
        <v>1.8</v>
      </c>
      <c r="E42" s="51">
        <v>0</v>
      </c>
      <c r="F42" s="51">
        <v>0</v>
      </c>
      <c r="G42" s="51">
        <v>0</v>
      </c>
      <c r="H42" s="51">
        <v>6</v>
      </c>
      <c r="I42" s="52">
        <f>AJ42</f>
        <v>0</v>
      </c>
      <c r="J42" s="53">
        <f>AK42</f>
        <v>0</v>
      </c>
      <c r="K42" s="52">
        <f>AL42</f>
        <v>0</v>
      </c>
      <c r="L42" s="54">
        <f>AM42</f>
        <v>0</v>
      </c>
      <c r="M42" s="55">
        <f>SUM(B42:L42)</f>
        <v>19</v>
      </c>
      <c r="N42" s="56">
        <v>34</v>
      </c>
      <c r="O42" s="92"/>
      <c r="P42"/>
      <c r="Q42" s="2"/>
      <c r="R42" s="58"/>
      <c r="S42" s="91"/>
      <c r="T42" s="60"/>
      <c r="U42" s="61"/>
      <c r="V42" s="62"/>
      <c r="W42" s="61"/>
      <c r="X42" s="63"/>
      <c r="Y42" s="61"/>
      <c r="Z42" s="63" t="e">
        <f>Y42*#REF!</f>
        <v>#REF!</v>
      </c>
      <c r="AA42" s="61">
        <v>-25</v>
      </c>
      <c r="AB42" s="63" t="e">
        <f>AA42*#REF!</f>
        <v>#REF!</v>
      </c>
      <c r="AC42" s="61">
        <v>-25</v>
      </c>
      <c r="AD42" s="63" t="e">
        <f>AC42*#REF!</f>
        <v>#REF!</v>
      </c>
      <c r="AE42" s="61">
        <v>-25</v>
      </c>
      <c r="AF42" s="63" t="e">
        <f>AE42*#REF!</f>
        <v>#REF!</v>
      </c>
      <c r="AG42" s="64" t="e">
        <f t="shared" si="1"/>
        <v>#REF!</v>
      </c>
      <c r="AH42" s="61">
        <v>-25</v>
      </c>
      <c r="AI42" s="65" t="e">
        <f>AH42*#REF!</f>
        <v>#REF!</v>
      </c>
      <c r="AJ42" s="66">
        <v>0</v>
      </c>
      <c r="AK42" s="67">
        <v>0</v>
      </c>
      <c r="AL42" s="68">
        <v>0</v>
      </c>
      <c r="AM42" s="69">
        <v>0</v>
      </c>
      <c r="AN42" s="70"/>
      <c r="AO42" s="71">
        <f t="shared" si="2"/>
        <v>9.5</v>
      </c>
      <c r="AP42" s="72">
        <f t="shared" si="3"/>
        <v>6.65</v>
      </c>
      <c r="AQ42" s="73">
        <f t="shared" si="4"/>
        <v>5.2249999999999996</v>
      </c>
      <c r="AR42" s="74" t="e">
        <f>(M42-L42)/100*#REF!+AQ42</f>
        <v>#REF!</v>
      </c>
      <c r="AS42" s="75">
        <f t="shared" si="0"/>
        <v>4.4649999999999999</v>
      </c>
      <c r="AT42" s="76" t="e">
        <f>(M42-L42)/100*#REF!+AS42</f>
        <v>#REF!</v>
      </c>
      <c r="AU42" s="77">
        <f t="shared" si="5"/>
        <v>3.895</v>
      </c>
      <c r="AV42" s="77" t="e">
        <f>(M42-L42)/100*#REF!+AU42</f>
        <v>#REF!</v>
      </c>
      <c r="AW42" s="78">
        <f t="shared" si="6"/>
        <v>3.1159999999999997</v>
      </c>
      <c r="AX42" s="78" t="e">
        <f>(M42-L42)/100*#REF!+AW42</f>
        <v>#REF!</v>
      </c>
      <c r="AY42" s="79">
        <f t="shared" si="7"/>
        <v>1.9</v>
      </c>
      <c r="AZ42" s="80">
        <f t="shared" si="8"/>
        <v>0.95</v>
      </c>
      <c r="BA42" s="81">
        <f t="shared" si="9"/>
        <v>0.57000000000000006</v>
      </c>
      <c r="BB42" s="82" t="e">
        <f>(M42-L42)/100*#REF!</f>
        <v>#REF!</v>
      </c>
      <c r="BC42" s="83">
        <f t="shared" si="10"/>
        <v>0.38</v>
      </c>
      <c r="BD42" s="84">
        <f t="shared" si="11"/>
        <v>0.19</v>
      </c>
      <c r="BE42" s="85">
        <f t="shared" si="12"/>
        <v>0.19</v>
      </c>
      <c r="BF42" s="86">
        <f t="shared" si="13"/>
        <v>0.38</v>
      </c>
      <c r="BG42" s="87">
        <f t="shared" si="14"/>
        <v>0.57000000000000006</v>
      </c>
      <c r="BH42" s="88"/>
    </row>
    <row r="43" spans="1:60" s="89" customFormat="1" ht="25.15" customHeight="1" x14ac:dyDescent="0.25">
      <c r="A43" s="50" t="s">
        <v>102</v>
      </c>
      <c r="B43" s="51">
        <v>9.6</v>
      </c>
      <c r="C43" s="51">
        <f>X43</f>
        <v>0</v>
      </c>
      <c r="D43" s="51">
        <v>3.2</v>
      </c>
      <c r="E43" s="51">
        <v>0</v>
      </c>
      <c r="F43" s="51">
        <v>0</v>
      </c>
      <c r="G43" s="51">
        <v>0</v>
      </c>
      <c r="H43" s="51">
        <v>6</v>
      </c>
      <c r="I43" s="52">
        <f>AJ43</f>
        <v>0</v>
      </c>
      <c r="J43" s="53">
        <f>AK43</f>
        <v>0</v>
      </c>
      <c r="K43" s="52">
        <f>AL43</f>
        <v>0</v>
      </c>
      <c r="L43" s="54">
        <f>AM43</f>
        <v>0</v>
      </c>
      <c r="M43" s="55">
        <f>SUM(B43:L43)</f>
        <v>18.8</v>
      </c>
      <c r="N43" s="56">
        <v>35</v>
      </c>
      <c r="O43" s="92"/>
      <c r="P43"/>
      <c r="Q43" s="2"/>
      <c r="R43" s="58"/>
      <c r="S43" s="91"/>
      <c r="T43" s="60"/>
      <c r="U43" s="61"/>
      <c r="V43" s="62"/>
      <c r="W43" s="61"/>
      <c r="X43" s="63"/>
      <c r="Y43" s="61"/>
      <c r="Z43" s="63" t="e">
        <f>Y43*#REF!</f>
        <v>#REF!</v>
      </c>
      <c r="AA43" s="61">
        <v>-24</v>
      </c>
      <c r="AB43" s="63" t="e">
        <f>AA43*#REF!</f>
        <v>#REF!</v>
      </c>
      <c r="AC43" s="61">
        <v>-24</v>
      </c>
      <c r="AD43" s="63" t="e">
        <f>AC43*#REF!</f>
        <v>#REF!</v>
      </c>
      <c r="AE43" s="61">
        <v>-24</v>
      </c>
      <c r="AF43" s="63" t="e">
        <f>AE43*#REF!</f>
        <v>#REF!</v>
      </c>
      <c r="AG43" s="64" t="e">
        <f t="shared" si="1"/>
        <v>#REF!</v>
      </c>
      <c r="AH43" s="61">
        <v>-24</v>
      </c>
      <c r="AI43" s="65" t="e">
        <f>AH43*#REF!</f>
        <v>#REF!</v>
      </c>
      <c r="AJ43" s="66">
        <v>0</v>
      </c>
      <c r="AK43" s="67">
        <v>0</v>
      </c>
      <c r="AL43" s="68">
        <v>0</v>
      </c>
      <c r="AM43" s="69">
        <v>0</v>
      </c>
      <c r="AN43" s="70"/>
      <c r="AO43" s="71">
        <f t="shared" si="2"/>
        <v>9.4</v>
      </c>
      <c r="AP43" s="72">
        <f t="shared" si="3"/>
        <v>6.58</v>
      </c>
      <c r="AQ43" s="73">
        <f t="shared" si="4"/>
        <v>5.17</v>
      </c>
      <c r="AR43" s="74" t="e">
        <f>(M43-L43)/100*#REF!+AQ43</f>
        <v>#REF!</v>
      </c>
      <c r="AS43" s="75">
        <f t="shared" si="0"/>
        <v>4.4180000000000001</v>
      </c>
      <c r="AT43" s="76" t="e">
        <f>(M43-L43)/100*#REF!+AS43</f>
        <v>#REF!</v>
      </c>
      <c r="AU43" s="77">
        <f t="shared" si="5"/>
        <v>3.8540000000000001</v>
      </c>
      <c r="AV43" s="77" t="e">
        <f>(M43-L43)/100*#REF!+AU43</f>
        <v>#REF!</v>
      </c>
      <c r="AW43" s="78">
        <f t="shared" si="6"/>
        <v>3.0831999999999997</v>
      </c>
      <c r="AX43" s="78" t="e">
        <f>(M43-L43)/100*#REF!+AW43</f>
        <v>#REF!</v>
      </c>
      <c r="AY43" s="79">
        <f t="shared" si="7"/>
        <v>1.88</v>
      </c>
      <c r="AZ43" s="80">
        <f t="shared" si="8"/>
        <v>0.94</v>
      </c>
      <c r="BA43" s="81">
        <f t="shared" si="9"/>
        <v>0.56400000000000006</v>
      </c>
      <c r="BB43" s="82" t="e">
        <f>(M43-L43)/100*#REF!</f>
        <v>#REF!</v>
      </c>
      <c r="BC43" s="83">
        <f t="shared" si="10"/>
        <v>0.376</v>
      </c>
      <c r="BD43" s="84">
        <f t="shared" si="11"/>
        <v>0.188</v>
      </c>
      <c r="BE43" s="85">
        <f t="shared" si="12"/>
        <v>0.188</v>
      </c>
      <c r="BF43" s="86">
        <f t="shared" si="13"/>
        <v>0.376</v>
      </c>
      <c r="BG43" s="87">
        <f t="shared" si="14"/>
        <v>0.56400000000000006</v>
      </c>
      <c r="BH43" s="88"/>
    </row>
    <row r="44" spans="1:60" s="89" customFormat="1" ht="25.15" customHeight="1" x14ac:dyDescent="0.25">
      <c r="A44" s="50" t="s">
        <v>103</v>
      </c>
      <c r="B44" s="51">
        <v>4.8</v>
      </c>
      <c r="C44" s="51">
        <f>X44</f>
        <v>0</v>
      </c>
      <c r="D44" s="51">
        <v>4.2</v>
      </c>
      <c r="E44" s="51">
        <v>0.15</v>
      </c>
      <c r="F44" s="51">
        <v>0</v>
      </c>
      <c r="G44" s="51">
        <v>0</v>
      </c>
      <c r="H44" s="51">
        <v>6</v>
      </c>
      <c r="I44" s="52">
        <f>AJ44</f>
        <v>0</v>
      </c>
      <c r="J44" s="53">
        <f>AK44</f>
        <v>0</v>
      </c>
      <c r="K44" s="52">
        <f>AL44</f>
        <v>0</v>
      </c>
      <c r="L44" s="54">
        <v>3.15</v>
      </c>
      <c r="M44" s="55">
        <f>SUM(B44:L44)</f>
        <v>18.3</v>
      </c>
      <c r="N44" s="56">
        <v>36</v>
      </c>
      <c r="O44" s="92"/>
      <c r="P44"/>
      <c r="Q44" s="2"/>
      <c r="R44" s="58"/>
      <c r="S44" s="91"/>
      <c r="T44" s="60"/>
      <c r="U44" s="61"/>
      <c r="V44" s="62"/>
      <c r="W44" s="61"/>
      <c r="X44" s="63"/>
      <c r="Y44" s="61"/>
      <c r="Z44" s="63" t="e">
        <f>Y44*#REF!</f>
        <v>#REF!</v>
      </c>
      <c r="AA44" s="61">
        <v>-23</v>
      </c>
      <c r="AB44" s="63" t="e">
        <f>AA44*#REF!</f>
        <v>#REF!</v>
      </c>
      <c r="AC44" s="61">
        <v>-23</v>
      </c>
      <c r="AD44" s="63" t="e">
        <f>AC44*#REF!</f>
        <v>#REF!</v>
      </c>
      <c r="AE44" s="61">
        <v>-23</v>
      </c>
      <c r="AF44" s="63" t="e">
        <f>AE44*#REF!</f>
        <v>#REF!</v>
      </c>
      <c r="AG44" s="64" t="e">
        <f t="shared" si="1"/>
        <v>#REF!</v>
      </c>
      <c r="AH44" s="61">
        <v>-23</v>
      </c>
      <c r="AI44" s="65" t="e">
        <f>AH44*#REF!</f>
        <v>#REF!</v>
      </c>
      <c r="AJ44" s="66">
        <v>0</v>
      </c>
      <c r="AK44" s="67">
        <v>0</v>
      </c>
      <c r="AL44" s="68">
        <v>0</v>
      </c>
      <c r="AM44" s="69">
        <v>0</v>
      </c>
      <c r="AN44" s="70"/>
      <c r="AO44" s="71">
        <f t="shared" si="2"/>
        <v>7.5750000000000002</v>
      </c>
      <c r="AP44" s="72">
        <f t="shared" si="3"/>
        <v>5.3025000000000002</v>
      </c>
      <c r="AQ44" s="73">
        <f t="shared" si="4"/>
        <v>4.1662499999999998</v>
      </c>
      <c r="AR44" s="74" t="e">
        <f>(M44-L44)/100*#REF!+AQ44</f>
        <v>#REF!</v>
      </c>
      <c r="AS44" s="75">
        <f t="shared" si="0"/>
        <v>3.5602499999999999</v>
      </c>
      <c r="AT44" s="76" t="e">
        <f>(M44-L44)/100*#REF!+AS44</f>
        <v>#REF!</v>
      </c>
      <c r="AU44" s="77">
        <f t="shared" si="5"/>
        <v>3.10575</v>
      </c>
      <c r="AV44" s="77" t="e">
        <f>(M44-L44)/100*#REF!+AU44</f>
        <v>#REF!</v>
      </c>
      <c r="AW44" s="78">
        <f t="shared" si="6"/>
        <v>2.4845999999999999</v>
      </c>
      <c r="AX44" s="78" t="e">
        <f>(M44-L44)/100*#REF!+AW44</f>
        <v>#REF!</v>
      </c>
      <c r="AY44" s="79">
        <f t="shared" si="7"/>
        <v>1.5149999999999999</v>
      </c>
      <c r="AZ44" s="80">
        <f t="shared" si="8"/>
        <v>0.75749999999999995</v>
      </c>
      <c r="BA44" s="81">
        <f t="shared" si="9"/>
        <v>0.45450000000000002</v>
      </c>
      <c r="BB44" s="82" t="e">
        <f>(M44-L44)/100*#REF!</f>
        <v>#REF!</v>
      </c>
      <c r="BC44" s="83">
        <f t="shared" si="10"/>
        <v>0.30299999999999999</v>
      </c>
      <c r="BD44" s="84">
        <f t="shared" si="11"/>
        <v>0.1515</v>
      </c>
      <c r="BE44" s="85">
        <f t="shared" si="12"/>
        <v>0.1515</v>
      </c>
      <c r="BF44" s="86">
        <f t="shared" si="13"/>
        <v>0.30299999999999999</v>
      </c>
      <c r="BG44" s="87">
        <f t="shared" si="14"/>
        <v>0.45450000000000002</v>
      </c>
      <c r="BH44" s="88"/>
    </row>
    <row r="45" spans="1:60" s="89" customFormat="1" ht="25.15" customHeight="1" x14ac:dyDescent="0.25">
      <c r="A45" s="50" t="s">
        <v>104</v>
      </c>
      <c r="B45" s="51">
        <v>5.6</v>
      </c>
      <c r="C45" s="51">
        <f>X45</f>
        <v>0</v>
      </c>
      <c r="D45" s="51">
        <v>2.8</v>
      </c>
      <c r="E45" s="51">
        <v>0.75</v>
      </c>
      <c r="F45" s="51">
        <v>0</v>
      </c>
      <c r="G45" s="51">
        <v>0</v>
      </c>
      <c r="H45" s="51">
        <v>6</v>
      </c>
      <c r="I45" s="52">
        <f>AJ45</f>
        <v>0</v>
      </c>
      <c r="J45" s="53">
        <f>AK45</f>
        <v>0</v>
      </c>
      <c r="K45" s="52">
        <f>AL45</f>
        <v>0</v>
      </c>
      <c r="L45" s="54">
        <v>2.94</v>
      </c>
      <c r="M45" s="55">
        <f>SUM(B45:L45)</f>
        <v>18.09</v>
      </c>
      <c r="N45" s="56">
        <v>37</v>
      </c>
      <c r="O45" s="92"/>
      <c r="P45"/>
      <c r="Q45" s="2"/>
      <c r="R45" s="58"/>
      <c r="S45" s="91"/>
      <c r="T45" s="60"/>
      <c r="U45" s="61"/>
      <c r="V45" s="62"/>
      <c r="W45" s="61"/>
      <c r="X45" s="63"/>
      <c r="Y45" s="61"/>
      <c r="Z45" s="63" t="e">
        <f>Y45*#REF!</f>
        <v>#REF!</v>
      </c>
      <c r="AA45" s="61">
        <v>-22</v>
      </c>
      <c r="AB45" s="63" t="e">
        <f>AA45*#REF!</f>
        <v>#REF!</v>
      </c>
      <c r="AC45" s="61">
        <v>-22</v>
      </c>
      <c r="AD45" s="63" t="e">
        <f>AC45*#REF!</f>
        <v>#REF!</v>
      </c>
      <c r="AE45" s="61">
        <v>-22</v>
      </c>
      <c r="AF45" s="63" t="e">
        <f>AE45*#REF!</f>
        <v>#REF!</v>
      </c>
      <c r="AG45" s="64" t="e">
        <f t="shared" si="1"/>
        <v>#REF!</v>
      </c>
      <c r="AH45" s="61">
        <v>-22</v>
      </c>
      <c r="AI45" s="65" t="e">
        <f>AH45*#REF!</f>
        <v>#REF!</v>
      </c>
      <c r="AJ45" s="66">
        <v>0</v>
      </c>
      <c r="AK45" s="67">
        <v>0</v>
      </c>
      <c r="AL45" s="68">
        <v>0</v>
      </c>
      <c r="AM45" s="69">
        <v>0</v>
      </c>
      <c r="AN45" s="70"/>
      <c r="AO45" s="71">
        <f t="shared" si="2"/>
        <v>7.5750000000000002</v>
      </c>
      <c r="AP45" s="72">
        <f t="shared" si="3"/>
        <v>5.3025000000000002</v>
      </c>
      <c r="AQ45" s="73">
        <f t="shared" si="4"/>
        <v>4.1662499999999998</v>
      </c>
      <c r="AR45" s="74" t="e">
        <f t="shared" ref="AR45" si="110">(M45-L45)/100*#REF!+AQ45</f>
        <v>#REF!</v>
      </c>
      <c r="AS45" s="75">
        <f t="shared" si="0"/>
        <v>3.5602499999999999</v>
      </c>
      <c r="AT45" s="76" t="e">
        <f t="shared" ref="AT45" si="111">(M45-L45)/100*#REF!+AS45</f>
        <v>#REF!</v>
      </c>
      <c r="AU45" s="77">
        <f t="shared" si="5"/>
        <v>3.10575</v>
      </c>
      <c r="AV45" s="77" t="e">
        <f t="shared" ref="AV45" si="112">(M45-L45)/100*#REF!+AU45</f>
        <v>#REF!</v>
      </c>
      <c r="AW45" s="78">
        <f t="shared" si="6"/>
        <v>2.4845999999999999</v>
      </c>
      <c r="AX45" s="78" t="e">
        <f t="shared" ref="AX45" si="113">(M45-L45)/100*#REF!+AW45</f>
        <v>#REF!</v>
      </c>
      <c r="AY45" s="79">
        <f t="shared" si="7"/>
        <v>1.5149999999999999</v>
      </c>
      <c r="AZ45" s="80">
        <f t="shared" si="8"/>
        <v>0.75749999999999995</v>
      </c>
      <c r="BA45" s="81">
        <f t="shared" si="9"/>
        <v>0.45450000000000002</v>
      </c>
      <c r="BB45" s="82" t="e">
        <f t="shared" ref="BB45" si="114">(M45-L45)/100*#REF!</f>
        <v>#REF!</v>
      </c>
      <c r="BC45" s="83">
        <f t="shared" si="10"/>
        <v>0.30299999999999999</v>
      </c>
      <c r="BD45" s="84">
        <f t="shared" si="11"/>
        <v>0.1515</v>
      </c>
      <c r="BE45" s="85">
        <f t="shared" si="12"/>
        <v>0.1515</v>
      </c>
      <c r="BF45" s="86">
        <f t="shared" si="13"/>
        <v>0.30299999999999999</v>
      </c>
      <c r="BG45" s="87">
        <f t="shared" si="14"/>
        <v>0.45450000000000002</v>
      </c>
      <c r="BH45" s="88"/>
    </row>
    <row r="46" spans="1:60" s="89" customFormat="1" ht="25.15" customHeight="1" x14ac:dyDescent="0.25">
      <c r="A46" s="50" t="s">
        <v>105</v>
      </c>
      <c r="B46" s="51">
        <f>V46</f>
        <v>0</v>
      </c>
      <c r="C46" s="51">
        <v>0</v>
      </c>
      <c r="D46" s="51">
        <v>5.6</v>
      </c>
      <c r="E46" s="51">
        <v>6.45</v>
      </c>
      <c r="F46" s="51">
        <v>0</v>
      </c>
      <c r="G46" s="51">
        <v>0</v>
      </c>
      <c r="H46" s="51">
        <v>6</v>
      </c>
      <c r="I46" s="52">
        <f>AJ46</f>
        <v>0</v>
      </c>
      <c r="J46" s="53">
        <f>AK46</f>
        <v>0</v>
      </c>
      <c r="K46" s="52">
        <f>AL46</f>
        <v>0</v>
      </c>
      <c r="L46" s="54">
        <f>AM46</f>
        <v>0</v>
      </c>
      <c r="M46" s="55">
        <f>SUM(B46:L46)</f>
        <v>18.05</v>
      </c>
      <c r="N46" s="56">
        <v>38</v>
      </c>
      <c r="O46" s="92"/>
      <c r="P46"/>
      <c r="Q46" s="2"/>
      <c r="R46" s="58"/>
      <c r="S46" s="91"/>
      <c r="T46" s="60"/>
      <c r="U46" s="61"/>
      <c r="V46" s="62"/>
      <c r="W46" s="61"/>
      <c r="X46" s="63"/>
      <c r="Y46" s="61"/>
      <c r="Z46" s="63" t="e">
        <f>Y46*#REF!</f>
        <v>#REF!</v>
      </c>
      <c r="AA46" s="61">
        <v>-21</v>
      </c>
      <c r="AB46" s="63" t="e">
        <f>AA46*#REF!</f>
        <v>#REF!</v>
      </c>
      <c r="AC46" s="61">
        <v>-21</v>
      </c>
      <c r="AD46" s="63" t="e">
        <f>AC46*#REF!</f>
        <v>#REF!</v>
      </c>
      <c r="AE46" s="61">
        <v>-21</v>
      </c>
      <c r="AF46" s="63" t="e">
        <f>AE46*#REF!</f>
        <v>#REF!</v>
      </c>
      <c r="AG46" s="64" t="e">
        <f t="shared" si="1"/>
        <v>#REF!</v>
      </c>
      <c r="AH46" s="61">
        <v>-21</v>
      </c>
      <c r="AI46" s="65" t="e">
        <f>AH46*#REF!</f>
        <v>#REF!</v>
      </c>
      <c r="AJ46" s="66">
        <v>0</v>
      </c>
      <c r="AK46" s="67">
        <v>0</v>
      </c>
      <c r="AL46" s="68">
        <v>0</v>
      </c>
      <c r="AM46" s="69">
        <v>0</v>
      </c>
      <c r="AN46" s="70"/>
      <c r="AO46" s="71">
        <f t="shared" si="2"/>
        <v>9.0250000000000004</v>
      </c>
      <c r="AP46" s="72">
        <f t="shared" si="3"/>
        <v>6.3174999999999999</v>
      </c>
      <c r="AQ46" s="73">
        <f t="shared" si="4"/>
        <v>4.9637500000000001</v>
      </c>
      <c r="AR46" s="74" t="e">
        <f t="shared" ref="AR46" si="115">(M46-L46)/100*#REF!+AQ46</f>
        <v>#REF!</v>
      </c>
      <c r="AS46" s="75">
        <f t="shared" si="0"/>
        <v>4.2417499999999997</v>
      </c>
      <c r="AT46" s="76" t="e">
        <f t="shared" ref="AT46" si="116">(M46-L46)/100*#REF!+AS46</f>
        <v>#REF!</v>
      </c>
      <c r="AU46" s="77">
        <f t="shared" si="5"/>
        <v>3.70025</v>
      </c>
      <c r="AV46" s="77" t="e">
        <f t="shared" ref="AV46" si="117">(M46-L46)/100*#REF!+AU46</f>
        <v>#REF!</v>
      </c>
      <c r="AW46" s="78">
        <f t="shared" si="6"/>
        <v>2.9601999999999995</v>
      </c>
      <c r="AX46" s="78" t="e">
        <f t="shared" ref="AX46" si="118">(M46-L46)/100*#REF!+AW46</f>
        <v>#REF!</v>
      </c>
      <c r="AY46" s="79">
        <f t="shared" si="7"/>
        <v>1.8049999999999999</v>
      </c>
      <c r="AZ46" s="80">
        <f t="shared" si="8"/>
        <v>0.90249999999999997</v>
      </c>
      <c r="BA46" s="81">
        <f t="shared" si="9"/>
        <v>0.54149999999999998</v>
      </c>
      <c r="BB46" s="82" t="e">
        <f t="shared" ref="BB46" si="119">(M46-L46)/100*#REF!</f>
        <v>#REF!</v>
      </c>
      <c r="BC46" s="83">
        <f t="shared" si="10"/>
        <v>0.36099999999999999</v>
      </c>
      <c r="BD46" s="84">
        <f t="shared" si="11"/>
        <v>0.18049999999999999</v>
      </c>
      <c r="BE46" s="85">
        <f t="shared" si="12"/>
        <v>0.18049999999999999</v>
      </c>
      <c r="BF46" s="86">
        <f t="shared" si="13"/>
        <v>0.36099999999999999</v>
      </c>
      <c r="BG46" s="87">
        <f t="shared" si="14"/>
        <v>0.54149999999999998</v>
      </c>
      <c r="BH46" s="88"/>
    </row>
    <row r="47" spans="1:60" s="89" customFormat="1" ht="25.15" customHeight="1" x14ac:dyDescent="0.25">
      <c r="A47" s="50" t="s">
        <v>106</v>
      </c>
      <c r="B47" s="51">
        <f>V47</f>
        <v>0</v>
      </c>
      <c r="C47" s="51">
        <f>X47</f>
        <v>0</v>
      </c>
      <c r="D47" s="51">
        <v>7</v>
      </c>
      <c r="E47" s="51">
        <v>1.95</v>
      </c>
      <c r="F47" s="51">
        <v>0</v>
      </c>
      <c r="G47" s="51">
        <v>0</v>
      </c>
      <c r="H47" s="51">
        <v>6</v>
      </c>
      <c r="I47" s="52">
        <f>AJ47</f>
        <v>0</v>
      </c>
      <c r="J47" s="53">
        <f>AK47</f>
        <v>0</v>
      </c>
      <c r="K47" s="52">
        <f>AL47</f>
        <v>0</v>
      </c>
      <c r="L47" s="54">
        <v>2.88</v>
      </c>
      <c r="M47" s="55">
        <f>SUM(B47:L47)</f>
        <v>17.829999999999998</v>
      </c>
      <c r="N47" s="56">
        <v>39</v>
      </c>
      <c r="O47" s="92"/>
      <c r="P47"/>
      <c r="Q47" s="2"/>
      <c r="R47" s="58"/>
      <c r="S47" s="91"/>
      <c r="T47" s="60"/>
      <c r="U47" s="61"/>
      <c r="V47" s="62"/>
      <c r="W47" s="61"/>
      <c r="X47" s="63"/>
      <c r="Y47" s="61"/>
      <c r="Z47" s="63" t="e">
        <f>Y47*#REF!</f>
        <v>#REF!</v>
      </c>
      <c r="AA47" s="61">
        <v>-20</v>
      </c>
      <c r="AB47" s="63" t="e">
        <f>AA47*#REF!</f>
        <v>#REF!</v>
      </c>
      <c r="AC47" s="61">
        <v>-20</v>
      </c>
      <c r="AD47" s="63" t="e">
        <f>AC47*#REF!</f>
        <v>#REF!</v>
      </c>
      <c r="AE47" s="61">
        <v>-20</v>
      </c>
      <c r="AF47" s="63" t="e">
        <f>AE47*#REF!</f>
        <v>#REF!</v>
      </c>
      <c r="AG47" s="64" t="e">
        <f t="shared" si="1"/>
        <v>#REF!</v>
      </c>
      <c r="AH47" s="61">
        <v>-20</v>
      </c>
      <c r="AI47" s="65" t="e">
        <f>AH47*#REF!</f>
        <v>#REF!</v>
      </c>
      <c r="AJ47" s="66">
        <v>0</v>
      </c>
      <c r="AK47" s="67">
        <v>0</v>
      </c>
      <c r="AL47" s="68">
        <v>0</v>
      </c>
      <c r="AM47" s="69">
        <v>0</v>
      </c>
      <c r="AN47" s="70"/>
      <c r="AO47" s="71">
        <f t="shared" si="2"/>
        <v>7.4749999999999996</v>
      </c>
      <c r="AP47" s="72">
        <f t="shared" si="3"/>
        <v>5.2324999999999999</v>
      </c>
      <c r="AQ47" s="73">
        <f t="shared" si="4"/>
        <v>4.1112500000000001</v>
      </c>
      <c r="AR47" s="74" t="e">
        <f t="shared" ref="AR47" si="120">(M47-L47)/100*#REF!+AQ47</f>
        <v>#REF!</v>
      </c>
      <c r="AS47" s="75">
        <f t="shared" si="0"/>
        <v>3.5132499999999998</v>
      </c>
      <c r="AT47" s="76" t="e">
        <f t="shared" ref="AT47" si="121">(M47-L47)/100*#REF!+AS47</f>
        <v>#REF!</v>
      </c>
      <c r="AU47" s="77">
        <f t="shared" si="5"/>
        <v>3.0647500000000001</v>
      </c>
      <c r="AV47" s="77" t="e">
        <f t="shared" ref="AV47" si="122">(M47-L47)/100*#REF!+AU47</f>
        <v>#REF!</v>
      </c>
      <c r="AW47" s="78">
        <f t="shared" si="6"/>
        <v>2.4517999999999995</v>
      </c>
      <c r="AX47" s="78" t="e">
        <f t="shared" ref="AX47" si="123">(M47-L47)/100*#REF!+AW47</f>
        <v>#REF!</v>
      </c>
      <c r="AY47" s="79">
        <f t="shared" si="7"/>
        <v>1.4949999999999999</v>
      </c>
      <c r="AZ47" s="80">
        <f t="shared" si="8"/>
        <v>0.74749999999999994</v>
      </c>
      <c r="BA47" s="81">
        <f t="shared" si="9"/>
        <v>0.44850000000000001</v>
      </c>
      <c r="BB47" s="82" t="e">
        <f t="shared" ref="BB47" si="124">(M47-L47)/100*#REF!</f>
        <v>#REF!</v>
      </c>
      <c r="BC47" s="83">
        <f t="shared" si="10"/>
        <v>0.29899999999999999</v>
      </c>
      <c r="BD47" s="84">
        <f t="shared" si="11"/>
        <v>0.14949999999999999</v>
      </c>
      <c r="BE47" s="85">
        <f t="shared" si="12"/>
        <v>0.14949999999999999</v>
      </c>
      <c r="BF47" s="86">
        <f t="shared" si="13"/>
        <v>0.29899999999999999</v>
      </c>
      <c r="BG47" s="87">
        <f t="shared" si="14"/>
        <v>0.44850000000000001</v>
      </c>
      <c r="BH47" s="88"/>
    </row>
    <row r="48" spans="1:60" s="89" customFormat="1" ht="25.15" customHeight="1" x14ac:dyDescent="0.25">
      <c r="A48" s="50" t="s">
        <v>107</v>
      </c>
      <c r="B48" s="51">
        <f>V48</f>
        <v>0</v>
      </c>
      <c r="C48" s="51">
        <f>X48</f>
        <v>0</v>
      </c>
      <c r="D48" s="51">
        <v>1.8</v>
      </c>
      <c r="E48" s="51">
        <v>1.8</v>
      </c>
      <c r="F48" s="51">
        <v>3.6</v>
      </c>
      <c r="G48" s="51">
        <v>0</v>
      </c>
      <c r="H48" s="51">
        <v>6</v>
      </c>
      <c r="I48" s="52">
        <f>AJ48</f>
        <v>0</v>
      </c>
      <c r="J48" s="53">
        <f>AK48</f>
        <v>0</v>
      </c>
      <c r="K48" s="52">
        <f>AL48</f>
        <v>0</v>
      </c>
      <c r="L48" s="54">
        <v>4.62</v>
      </c>
      <c r="M48" s="55">
        <f>SUM(B48:L48)</f>
        <v>17.82</v>
      </c>
      <c r="N48" s="56">
        <v>40</v>
      </c>
      <c r="O48" s="92"/>
      <c r="P48"/>
      <c r="Q48" s="2"/>
      <c r="R48" s="58"/>
      <c r="S48" s="91"/>
      <c r="T48" s="60"/>
      <c r="U48" s="61"/>
      <c r="V48" s="62"/>
      <c r="W48" s="61"/>
      <c r="X48" s="63"/>
      <c r="Y48" s="61"/>
      <c r="Z48" s="63" t="e">
        <f>Y48*#REF!</f>
        <v>#REF!</v>
      </c>
      <c r="AA48" s="61">
        <v>-19</v>
      </c>
      <c r="AB48" s="63" t="e">
        <f>AA48*#REF!</f>
        <v>#REF!</v>
      </c>
      <c r="AC48" s="61">
        <v>-19</v>
      </c>
      <c r="AD48" s="63" t="e">
        <f>AC48*#REF!</f>
        <v>#REF!</v>
      </c>
      <c r="AE48" s="61">
        <v>-19</v>
      </c>
      <c r="AF48" s="63" t="e">
        <f>AE48*#REF!</f>
        <v>#REF!</v>
      </c>
      <c r="AG48" s="64" t="e">
        <f t="shared" si="1"/>
        <v>#REF!</v>
      </c>
      <c r="AH48" s="61">
        <v>-19</v>
      </c>
      <c r="AI48" s="65" t="e">
        <f>AH48*#REF!</f>
        <v>#REF!</v>
      </c>
      <c r="AJ48" s="66">
        <v>0</v>
      </c>
      <c r="AK48" s="67">
        <v>0</v>
      </c>
      <c r="AL48" s="68">
        <v>0</v>
      </c>
      <c r="AM48" s="69">
        <v>0</v>
      </c>
      <c r="AN48" s="70"/>
      <c r="AO48" s="71">
        <f t="shared" si="2"/>
        <v>6.6000000000000005</v>
      </c>
      <c r="AP48" s="72">
        <f t="shared" si="3"/>
        <v>4.62</v>
      </c>
      <c r="AQ48" s="73">
        <f t="shared" si="4"/>
        <v>3.6300000000000003</v>
      </c>
      <c r="AR48" s="74" t="e">
        <f t="shared" ref="AR48" si="125">(M48-L48)/100*#REF!+AQ48</f>
        <v>#REF!</v>
      </c>
      <c r="AS48" s="75">
        <f t="shared" si="0"/>
        <v>3.1020000000000003</v>
      </c>
      <c r="AT48" s="76" t="e">
        <f t="shared" ref="AT48" si="126">(M48-L48)/100*#REF!+AS48</f>
        <v>#REF!</v>
      </c>
      <c r="AU48" s="77">
        <f t="shared" si="5"/>
        <v>2.706</v>
      </c>
      <c r="AV48" s="77" t="e">
        <f t="shared" ref="AV48" si="127">(M48-L48)/100*#REF!+AU48</f>
        <v>#REF!</v>
      </c>
      <c r="AW48" s="78">
        <f t="shared" si="6"/>
        <v>2.1648000000000001</v>
      </c>
      <c r="AX48" s="78" t="e">
        <f t="shared" ref="AX48" si="128">(M48-L48)/100*#REF!+AW48</f>
        <v>#REF!</v>
      </c>
      <c r="AY48" s="79">
        <f t="shared" si="7"/>
        <v>1.32</v>
      </c>
      <c r="AZ48" s="80">
        <f t="shared" si="8"/>
        <v>0.66</v>
      </c>
      <c r="BA48" s="81">
        <f t="shared" si="9"/>
        <v>0.39600000000000002</v>
      </c>
      <c r="BB48" s="82" t="e">
        <f t="shared" ref="BB48" si="129">(M48-L48)/100*#REF!</f>
        <v>#REF!</v>
      </c>
      <c r="BC48" s="83">
        <f t="shared" si="10"/>
        <v>0.26400000000000001</v>
      </c>
      <c r="BD48" s="84">
        <f t="shared" si="11"/>
        <v>0.13200000000000001</v>
      </c>
      <c r="BE48" s="85">
        <f t="shared" si="12"/>
        <v>0.13200000000000001</v>
      </c>
      <c r="BF48" s="86">
        <f t="shared" si="13"/>
        <v>0.26400000000000001</v>
      </c>
      <c r="BG48" s="87">
        <f t="shared" si="14"/>
        <v>0.39600000000000002</v>
      </c>
      <c r="BH48" s="88"/>
    </row>
    <row r="49" spans="1:60" s="89" customFormat="1" ht="25.15" customHeight="1" x14ac:dyDescent="0.25">
      <c r="A49" s="50" t="s">
        <v>108</v>
      </c>
      <c r="B49" s="51">
        <v>9.6</v>
      </c>
      <c r="C49" s="51">
        <f>X49</f>
        <v>0</v>
      </c>
      <c r="D49" s="51">
        <v>2.2000000000000002</v>
      </c>
      <c r="E49" s="51">
        <v>0</v>
      </c>
      <c r="F49" s="51">
        <v>0</v>
      </c>
      <c r="G49" s="51">
        <v>0</v>
      </c>
      <c r="H49" s="51">
        <v>2.4</v>
      </c>
      <c r="I49" s="52">
        <f>AJ49</f>
        <v>0</v>
      </c>
      <c r="J49" s="53">
        <f>AK49</f>
        <v>0</v>
      </c>
      <c r="K49" s="52">
        <f>AL49</f>
        <v>0</v>
      </c>
      <c r="L49" s="54">
        <v>2.91</v>
      </c>
      <c r="M49" s="55">
        <f>SUM(B49:L49)</f>
        <v>17.11</v>
      </c>
      <c r="N49" s="56">
        <v>41</v>
      </c>
      <c r="O49" s="92"/>
      <c r="P49"/>
      <c r="Q49" s="2"/>
      <c r="R49" s="58"/>
      <c r="S49" s="91"/>
      <c r="T49" s="60"/>
      <c r="U49" s="61"/>
      <c r="V49" s="62"/>
      <c r="W49" s="61"/>
      <c r="X49" s="63"/>
      <c r="Y49" s="61"/>
      <c r="Z49" s="63" t="e">
        <f>Y49*#REF!</f>
        <v>#REF!</v>
      </c>
      <c r="AA49" s="61">
        <v>-18</v>
      </c>
      <c r="AB49" s="63" t="e">
        <f>AA49*#REF!</f>
        <v>#REF!</v>
      </c>
      <c r="AC49" s="61">
        <v>-18</v>
      </c>
      <c r="AD49" s="63" t="e">
        <f>AC49*#REF!</f>
        <v>#REF!</v>
      </c>
      <c r="AE49" s="61">
        <v>-18</v>
      </c>
      <c r="AF49" s="63" t="e">
        <f>AE49*#REF!</f>
        <v>#REF!</v>
      </c>
      <c r="AG49" s="64" t="e">
        <f t="shared" si="1"/>
        <v>#REF!</v>
      </c>
      <c r="AH49" s="61">
        <v>-18</v>
      </c>
      <c r="AI49" s="65" t="e">
        <f>AH49*#REF!</f>
        <v>#REF!</v>
      </c>
      <c r="AJ49" s="66">
        <v>0</v>
      </c>
      <c r="AK49" s="67">
        <v>0</v>
      </c>
      <c r="AL49" s="68">
        <v>0</v>
      </c>
      <c r="AM49" s="69">
        <v>0</v>
      </c>
      <c r="AN49" s="70"/>
      <c r="AO49" s="71">
        <f t="shared" si="2"/>
        <v>7.1</v>
      </c>
      <c r="AP49" s="72">
        <f t="shared" si="3"/>
        <v>4.97</v>
      </c>
      <c r="AQ49" s="73">
        <f t="shared" si="4"/>
        <v>3.9049999999999998</v>
      </c>
      <c r="AR49" s="74" t="e">
        <f t="shared" ref="AR49" si="130">(M49-L49)/100*#REF!+AQ49</f>
        <v>#REF!</v>
      </c>
      <c r="AS49" s="75">
        <f t="shared" si="0"/>
        <v>3.3369999999999997</v>
      </c>
      <c r="AT49" s="76" t="e">
        <f t="shared" ref="AT49" si="131">(M49-L49)/100*#REF!+AS49</f>
        <v>#REF!</v>
      </c>
      <c r="AU49" s="77">
        <f t="shared" si="5"/>
        <v>2.9109999999999996</v>
      </c>
      <c r="AV49" s="77" t="e">
        <f t="shared" ref="AV49" si="132">(M49-L49)/100*#REF!+AU49</f>
        <v>#REF!</v>
      </c>
      <c r="AW49" s="78">
        <f t="shared" si="6"/>
        <v>2.3287999999999998</v>
      </c>
      <c r="AX49" s="78" t="e">
        <f t="shared" ref="AX49" si="133">(M49-L49)/100*#REF!+AW49</f>
        <v>#REF!</v>
      </c>
      <c r="AY49" s="79">
        <f t="shared" si="7"/>
        <v>1.42</v>
      </c>
      <c r="AZ49" s="80">
        <f t="shared" si="8"/>
        <v>0.71</v>
      </c>
      <c r="BA49" s="81">
        <f t="shared" si="9"/>
        <v>0.42599999999999993</v>
      </c>
      <c r="BB49" s="82" t="e">
        <f t="shared" ref="BB49" si="134">(M49-L49)/100*#REF!</f>
        <v>#REF!</v>
      </c>
      <c r="BC49" s="83">
        <f t="shared" si="10"/>
        <v>0.28399999999999997</v>
      </c>
      <c r="BD49" s="84">
        <f t="shared" si="11"/>
        <v>0.14199999999999999</v>
      </c>
      <c r="BE49" s="85">
        <f t="shared" si="12"/>
        <v>0.14199999999999999</v>
      </c>
      <c r="BF49" s="86">
        <f t="shared" si="13"/>
        <v>0.28399999999999997</v>
      </c>
      <c r="BG49" s="87">
        <f t="shared" si="14"/>
        <v>0.42599999999999993</v>
      </c>
      <c r="BH49" s="88"/>
    </row>
    <row r="50" spans="1:60" s="89" customFormat="1" ht="25.15" customHeight="1" x14ac:dyDescent="0.25">
      <c r="A50" s="50" t="s">
        <v>109</v>
      </c>
      <c r="B50" s="51">
        <v>6.4</v>
      </c>
      <c r="C50" s="51">
        <f>X50</f>
        <v>0</v>
      </c>
      <c r="D50" s="51">
        <v>4</v>
      </c>
      <c r="E50" s="51">
        <v>0</v>
      </c>
      <c r="F50" s="51">
        <v>0</v>
      </c>
      <c r="G50" s="51">
        <v>0</v>
      </c>
      <c r="H50" s="51">
        <v>6</v>
      </c>
      <c r="I50" s="52">
        <f>AJ50</f>
        <v>0</v>
      </c>
      <c r="J50" s="53">
        <f>AK50</f>
        <v>0</v>
      </c>
      <c r="K50" s="52">
        <f>AL50</f>
        <v>0</v>
      </c>
      <c r="L50" s="54">
        <f>AM50</f>
        <v>0</v>
      </c>
      <c r="M50" s="55">
        <f>SUM(B50:L50)</f>
        <v>16.399999999999999</v>
      </c>
      <c r="N50" s="56">
        <v>42</v>
      </c>
      <c r="O50" s="92"/>
      <c r="P50"/>
      <c r="Q50" s="2"/>
      <c r="R50" s="58"/>
      <c r="S50" s="91"/>
      <c r="T50" s="60"/>
      <c r="U50" s="61"/>
      <c r="V50" s="62"/>
      <c r="W50" s="61"/>
      <c r="X50" s="63"/>
      <c r="Y50" s="61"/>
      <c r="Z50" s="63" t="e">
        <f>Y50*#REF!</f>
        <v>#REF!</v>
      </c>
      <c r="AA50" s="61">
        <v>-17</v>
      </c>
      <c r="AB50" s="63" t="e">
        <f>AA50*#REF!</f>
        <v>#REF!</v>
      </c>
      <c r="AC50" s="61">
        <v>-17</v>
      </c>
      <c r="AD50" s="63" t="e">
        <f>AC50*#REF!</f>
        <v>#REF!</v>
      </c>
      <c r="AE50" s="61">
        <v>-17</v>
      </c>
      <c r="AF50" s="63" t="e">
        <f>AE50*#REF!</f>
        <v>#REF!</v>
      </c>
      <c r="AG50" s="64" t="e">
        <f t="shared" si="1"/>
        <v>#REF!</v>
      </c>
      <c r="AH50" s="61">
        <v>-17</v>
      </c>
      <c r="AI50" s="65" t="e">
        <f>AH50*#REF!</f>
        <v>#REF!</v>
      </c>
      <c r="AJ50" s="66">
        <v>0</v>
      </c>
      <c r="AK50" s="67">
        <v>0</v>
      </c>
      <c r="AL50" s="68">
        <v>0</v>
      </c>
      <c r="AM50" s="69">
        <v>0</v>
      </c>
      <c r="AN50" s="70"/>
      <c r="AO50" s="71">
        <f t="shared" si="2"/>
        <v>8.1999999999999993</v>
      </c>
      <c r="AP50" s="72">
        <f t="shared" si="3"/>
        <v>5.7399999999999993</v>
      </c>
      <c r="AQ50" s="73">
        <f t="shared" si="4"/>
        <v>4.51</v>
      </c>
      <c r="AR50" s="74" t="e">
        <f t="shared" ref="AR50" si="135">(M50-L50)/100*#REF!+AQ50</f>
        <v>#REF!</v>
      </c>
      <c r="AS50" s="75">
        <f t="shared" si="0"/>
        <v>3.8539999999999996</v>
      </c>
      <c r="AT50" s="76" t="e">
        <f t="shared" ref="AT50" si="136">(M50-L50)/100*#REF!+AS50</f>
        <v>#REF!</v>
      </c>
      <c r="AU50" s="77">
        <f t="shared" si="5"/>
        <v>3.3619999999999997</v>
      </c>
      <c r="AV50" s="77" t="e">
        <f t="shared" ref="AV50" si="137">(M50-L50)/100*#REF!+AU50</f>
        <v>#REF!</v>
      </c>
      <c r="AW50" s="78">
        <f t="shared" si="6"/>
        <v>2.6895999999999995</v>
      </c>
      <c r="AX50" s="78" t="e">
        <f t="shared" ref="AX50" si="138">(M50-L50)/100*#REF!+AW50</f>
        <v>#REF!</v>
      </c>
      <c r="AY50" s="79">
        <f t="shared" si="7"/>
        <v>1.6399999999999997</v>
      </c>
      <c r="AZ50" s="80">
        <f t="shared" si="8"/>
        <v>0.81999999999999984</v>
      </c>
      <c r="BA50" s="81">
        <f t="shared" si="9"/>
        <v>0.49199999999999994</v>
      </c>
      <c r="BB50" s="82" t="e">
        <f t="shared" ref="BB50" si="139">(M50-L50)/100*#REF!</f>
        <v>#REF!</v>
      </c>
      <c r="BC50" s="83">
        <f t="shared" si="10"/>
        <v>0.32799999999999996</v>
      </c>
      <c r="BD50" s="84">
        <f t="shared" si="11"/>
        <v>0.16399999999999998</v>
      </c>
      <c r="BE50" s="85">
        <f t="shared" si="12"/>
        <v>0.16399999999999998</v>
      </c>
      <c r="BF50" s="86">
        <f t="shared" si="13"/>
        <v>0.32799999999999996</v>
      </c>
      <c r="BG50" s="87">
        <f t="shared" si="14"/>
        <v>0.49199999999999994</v>
      </c>
      <c r="BH50" s="88"/>
    </row>
    <row r="51" spans="1:60" s="89" customFormat="1" ht="25.15" customHeight="1" x14ac:dyDescent="0.25">
      <c r="A51" s="50" t="s">
        <v>110</v>
      </c>
      <c r="B51" s="51">
        <f>V51</f>
        <v>0</v>
      </c>
      <c r="C51" s="51">
        <f>X51</f>
        <v>0</v>
      </c>
      <c r="D51" s="51">
        <v>5.8</v>
      </c>
      <c r="E51" s="51">
        <v>1.8</v>
      </c>
      <c r="F51" s="51">
        <v>0</v>
      </c>
      <c r="G51" s="51">
        <v>0</v>
      </c>
      <c r="H51" s="51">
        <v>6</v>
      </c>
      <c r="I51" s="52">
        <f>AJ51</f>
        <v>0</v>
      </c>
      <c r="J51" s="53">
        <f>AK51</f>
        <v>0</v>
      </c>
      <c r="K51" s="52">
        <f>AL51</f>
        <v>0</v>
      </c>
      <c r="L51" s="54">
        <v>2.62</v>
      </c>
      <c r="M51" s="55">
        <f>SUM(B51:L51)</f>
        <v>16.22</v>
      </c>
      <c r="N51" s="56">
        <v>43</v>
      </c>
      <c r="O51" s="92"/>
      <c r="P51"/>
      <c r="Q51" s="2"/>
      <c r="R51" s="58"/>
      <c r="S51" s="91"/>
      <c r="T51" s="60"/>
      <c r="U51" s="61"/>
      <c r="V51" s="62"/>
      <c r="W51" s="61"/>
      <c r="X51" s="63"/>
      <c r="Y51" s="61"/>
      <c r="Z51" s="63" t="e">
        <f>Y51*#REF!</f>
        <v>#REF!</v>
      </c>
      <c r="AA51" s="61">
        <v>-16</v>
      </c>
      <c r="AB51" s="63" t="e">
        <f>AA51*#REF!</f>
        <v>#REF!</v>
      </c>
      <c r="AC51" s="61">
        <v>-16</v>
      </c>
      <c r="AD51" s="63" t="e">
        <f>AC51*#REF!</f>
        <v>#REF!</v>
      </c>
      <c r="AE51" s="61">
        <v>-16</v>
      </c>
      <c r="AF51" s="63" t="e">
        <f>AE51*#REF!</f>
        <v>#REF!</v>
      </c>
      <c r="AG51" s="64" t="e">
        <f t="shared" si="1"/>
        <v>#REF!</v>
      </c>
      <c r="AH51" s="61">
        <v>-16</v>
      </c>
      <c r="AI51" s="65" t="e">
        <f>AH51*#REF!</f>
        <v>#REF!</v>
      </c>
      <c r="AJ51" s="66">
        <v>0</v>
      </c>
      <c r="AK51" s="67">
        <v>0</v>
      </c>
      <c r="AL51" s="68">
        <v>0</v>
      </c>
      <c r="AM51" s="69">
        <v>0</v>
      </c>
      <c r="AN51" s="70"/>
      <c r="AO51" s="71">
        <f t="shared" si="2"/>
        <v>6.7999999999999989</v>
      </c>
      <c r="AP51" s="72">
        <f t="shared" si="3"/>
        <v>4.76</v>
      </c>
      <c r="AQ51" s="73">
        <f t="shared" si="4"/>
        <v>3.7399999999999993</v>
      </c>
      <c r="AR51" s="74" t="e">
        <f t="shared" ref="AR51" si="140">(M51-L51)/100*#REF!+AQ51</f>
        <v>#REF!</v>
      </c>
      <c r="AS51" s="75">
        <f t="shared" si="0"/>
        <v>3.1959999999999997</v>
      </c>
      <c r="AT51" s="76" t="e">
        <f t="shared" ref="AT51" si="141">(M51-L51)/100*#REF!+AS51</f>
        <v>#REF!</v>
      </c>
      <c r="AU51" s="77">
        <f t="shared" si="5"/>
        <v>2.7879999999999998</v>
      </c>
      <c r="AV51" s="77" t="e">
        <f t="shared" ref="AV51" si="142">(M51-L51)/100*#REF!+AU51</f>
        <v>#REF!</v>
      </c>
      <c r="AW51" s="78">
        <f t="shared" si="6"/>
        <v>2.2303999999999995</v>
      </c>
      <c r="AX51" s="78" t="e">
        <f t="shared" ref="AX51" si="143">(M51-L51)/100*#REF!+AW51</f>
        <v>#REF!</v>
      </c>
      <c r="AY51" s="79">
        <f t="shared" si="7"/>
        <v>1.3599999999999999</v>
      </c>
      <c r="AZ51" s="80">
        <f t="shared" si="8"/>
        <v>0.67999999999999994</v>
      </c>
      <c r="BA51" s="81">
        <f t="shared" si="9"/>
        <v>0.40799999999999992</v>
      </c>
      <c r="BB51" s="82" t="e">
        <f t="shared" ref="BB51" si="144">(M51-L51)/100*#REF!</f>
        <v>#REF!</v>
      </c>
      <c r="BC51" s="83">
        <f t="shared" si="10"/>
        <v>0.27199999999999996</v>
      </c>
      <c r="BD51" s="84">
        <f t="shared" si="11"/>
        <v>0.13599999999999998</v>
      </c>
      <c r="BE51" s="85">
        <f t="shared" si="12"/>
        <v>0.13599999999999998</v>
      </c>
      <c r="BF51" s="86">
        <f t="shared" si="13"/>
        <v>0.27199999999999996</v>
      </c>
      <c r="BG51" s="87">
        <f t="shared" si="14"/>
        <v>0.40799999999999992</v>
      </c>
      <c r="BH51" s="88"/>
    </row>
    <row r="52" spans="1:60" s="89" customFormat="1" ht="25.15" customHeight="1" x14ac:dyDescent="0.25">
      <c r="A52" s="50" t="s">
        <v>111</v>
      </c>
      <c r="B52" s="51">
        <v>0.4</v>
      </c>
      <c r="C52" s="51">
        <f>X52</f>
        <v>0</v>
      </c>
      <c r="D52" s="51">
        <v>1.6</v>
      </c>
      <c r="E52" s="51">
        <v>4.6500000000000004</v>
      </c>
      <c r="F52" s="51">
        <v>0</v>
      </c>
      <c r="G52" s="51">
        <v>0</v>
      </c>
      <c r="H52" s="51">
        <v>6</v>
      </c>
      <c r="I52" s="52">
        <f>AJ52</f>
        <v>0</v>
      </c>
      <c r="J52" s="53">
        <f>AK52</f>
        <v>0</v>
      </c>
      <c r="K52" s="52">
        <f>AL52</f>
        <v>0</v>
      </c>
      <c r="L52" s="54">
        <v>3.09</v>
      </c>
      <c r="M52" s="55">
        <f>SUM(B52:L52)</f>
        <v>15.74</v>
      </c>
      <c r="N52" s="56">
        <v>44</v>
      </c>
      <c r="O52" s="92"/>
      <c r="P52"/>
      <c r="Q52" s="2"/>
      <c r="R52" s="58"/>
      <c r="S52" s="91"/>
      <c r="T52" s="60"/>
      <c r="U52" s="61"/>
      <c r="V52" s="62"/>
      <c r="W52" s="61"/>
      <c r="X52" s="63"/>
      <c r="Y52" s="61"/>
      <c r="Z52" s="63" t="e">
        <f>Y52*#REF!</f>
        <v>#REF!</v>
      </c>
      <c r="AA52" s="61">
        <v>-15</v>
      </c>
      <c r="AB52" s="63" t="e">
        <f>AA52*#REF!</f>
        <v>#REF!</v>
      </c>
      <c r="AC52" s="61">
        <v>-15</v>
      </c>
      <c r="AD52" s="63" t="e">
        <f>AC52*#REF!</f>
        <v>#REF!</v>
      </c>
      <c r="AE52" s="61">
        <v>-15</v>
      </c>
      <c r="AF52" s="63" t="e">
        <f>AE52*#REF!</f>
        <v>#REF!</v>
      </c>
      <c r="AG52" s="64" t="e">
        <f t="shared" si="1"/>
        <v>#REF!</v>
      </c>
      <c r="AH52" s="61">
        <v>-15</v>
      </c>
      <c r="AI52" s="65" t="e">
        <f>AH52*#REF!</f>
        <v>#REF!</v>
      </c>
      <c r="AJ52" s="66">
        <v>0</v>
      </c>
      <c r="AK52" s="67">
        <v>0</v>
      </c>
      <c r="AL52" s="68">
        <v>0</v>
      </c>
      <c r="AM52" s="69">
        <v>0</v>
      </c>
      <c r="AN52" s="70"/>
      <c r="AO52" s="71">
        <f t="shared" si="2"/>
        <v>6.3250000000000002</v>
      </c>
      <c r="AP52" s="72">
        <f t="shared" si="3"/>
        <v>4.4275000000000002</v>
      </c>
      <c r="AQ52" s="73">
        <f t="shared" si="4"/>
        <v>3.4787500000000002</v>
      </c>
      <c r="AR52" s="74" t="e">
        <f t="shared" ref="AR52" si="145">(M52-L52)/100*#REF!+AQ52</f>
        <v>#REF!</v>
      </c>
      <c r="AS52" s="75">
        <f t="shared" si="0"/>
        <v>2.97275</v>
      </c>
      <c r="AT52" s="76" t="e">
        <f t="shared" ref="AT52" si="146">(M52-L52)/100*#REF!+AS52</f>
        <v>#REF!</v>
      </c>
      <c r="AU52" s="77">
        <f t="shared" si="5"/>
        <v>2.5932499999999998</v>
      </c>
      <c r="AV52" s="77" t="e">
        <f t="shared" ref="AV52" si="147">(M52-L52)/100*#REF!+AU52</f>
        <v>#REF!</v>
      </c>
      <c r="AW52" s="78">
        <f t="shared" si="6"/>
        <v>2.0745999999999998</v>
      </c>
      <c r="AX52" s="78" t="e">
        <f t="shared" ref="AX52" si="148">(M52-L52)/100*#REF!+AW52</f>
        <v>#REF!</v>
      </c>
      <c r="AY52" s="79">
        <f t="shared" si="7"/>
        <v>1.2650000000000001</v>
      </c>
      <c r="AZ52" s="80">
        <f t="shared" si="8"/>
        <v>0.63250000000000006</v>
      </c>
      <c r="BA52" s="81">
        <f t="shared" si="9"/>
        <v>0.3795</v>
      </c>
      <c r="BB52" s="82" t="e">
        <f t="shared" ref="BB52" si="149">(M52-L52)/100*#REF!</f>
        <v>#REF!</v>
      </c>
      <c r="BC52" s="83">
        <f t="shared" si="10"/>
        <v>0.253</v>
      </c>
      <c r="BD52" s="84">
        <f t="shared" si="11"/>
        <v>0.1265</v>
      </c>
      <c r="BE52" s="85">
        <f t="shared" si="12"/>
        <v>0.1265</v>
      </c>
      <c r="BF52" s="86">
        <f t="shared" si="13"/>
        <v>0.253</v>
      </c>
      <c r="BG52" s="87">
        <f t="shared" si="14"/>
        <v>0.3795</v>
      </c>
      <c r="BH52" s="88"/>
    </row>
    <row r="53" spans="1:60" s="89" customFormat="1" ht="25.15" customHeight="1" x14ac:dyDescent="0.25">
      <c r="A53" s="50" t="s">
        <v>112</v>
      </c>
      <c r="B53" s="51">
        <f>V53</f>
        <v>0</v>
      </c>
      <c r="C53" s="51">
        <f>X53</f>
        <v>0</v>
      </c>
      <c r="D53" s="51">
        <v>4.8</v>
      </c>
      <c r="E53" s="51">
        <v>2.25</v>
      </c>
      <c r="F53" s="51">
        <v>0</v>
      </c>
      <c r="G53" s="51">
        <v>0</v>
      </c>
      <c r="H53" s="51">
        <v>6</v>
      </c>
      <c r="I53" s="52">
        <f>AJ53</f>
        <v>0</v>
      </c>
      <c r="J53" s="53">
        <f>AK53</f>
        <v>0</v>
      </c>
      <c r="K53" s="52">
        <f>AL53</f>
        <v>0</v>
      </c>
      <c r="L53" s="54">
        <v>2.52</v>
      </c>
      <c r="M53" s="55">
        <f>SUM(B53:L53)</f>
        <v>15.57</v>
      </c>
      <c r="N53" s="56">
        <v>45</v>
      </c>
      <c r="O53" s="92"/>
      <c r="P53"/>
      <c r="Q53" s="2"/>
      <c r="R53" s="58"/>
      <c r="S53" s="91"/>
      <c r="T53" s="60"/>
      <c r="U53" s="61"/>
      <c r="V53" s="62"/>
      <c r="W53" s="61"/>
      <c r="X53" s="63"/>
      <c r="Y53" s="61"/>
      <c r="Z53" s="63" t="e">
        <f>Y53*#REF!</f>
        <v>#REF!</v>
      </c>
      <c r="AA53" s="61">
        <v>-14</v>
      </c>
      <c r="AB53" s="63" t="e">
        <f>AA53*#REF!</f>
        <v>#REF!</v>
      </c>
      <c r="AC53" s="61">
        <v>-14</v>
      </c>
      <c r="AD53" s="63" t="e">
        <f>AC53*#REF!</f>
        <v>#REF!</v>
      </c>
      <c r="AE53" s="61">
        <v>-14</v>
      </c>
      <c r="AF53" s="63" t="e">
        <f>AE53*#REF!</f>
        <v>#REF!</v>
      </c>
      <c r="AG53" s="64" t="e">
        <f t="shared" si="1"/>
        <v>#REF!</v>
      </c>
      <c r="AH53" s="61">
        <v>-14</v>
      </c>
      <c r="AI53" s="65" t="e">
        <f>AH53*#REF!</f>
        <v>#REF!</v>
      </c>
      <c r="AJ53" s="66">
        <v>0</v>
      </c>
      <c r="AK53" s="67">
        <v>0</v>
      </c>
      <c r="AL53" s="68">
        <v>0</v>
      </c>
      <c r="AM53" s="69">
        <v>0</v>
      </c>
      <c r="AN53" s="70"/>
      <c r="AO53" s="71">
        <f t="shared" si="2"/>
        <v>6.5250000000000004</v>
      </c>
      <c r="AP53" s="72">
        <f t="shared" si="3"/>
        <v>4.5674999999999999</v>
      </c>
      <c r="AQ53" s="73">
        <f t="shared" si="4"/>
        <v>3.5887500000000001</v>
      </c>
      <c r="AR53" s="74" t="e">
        <f t="shared" ref="AR53" si="150">(M53-L53)/100*#REF!+AQ53</f>
        <v>#REF!</v>
      </c>
      <c r="AS53" s="75">
        <f t="shared" si="0"/>
        <v>3.0667500000000003</v>
      </c>
      <c r="AT53" s="76" t="e">
        <f t="shared" ref="AT53" si="151">(M53-L53)/100*#REF!+AS53</f>
        <v>#REF!</v>
      </c>
      <c r="AU53" s="77">
        <f t="shared" si="5"/>
        <v>2.6752500000000001</v>
      </c>
      <c r="AV53" s="77" t="e">
        <f t="shared" ref="AV53" si="152">(M53-L53)/100*#REF!+AU53</f>
        <v>#REF!</v>
      </c>
      <c r="AW53" s="78">
        <f t="shared" si="6"/>
        <v>2.1402000000000001</v>
      </c>
      <c r="AX53" s="78" t="e">
        <f t="shared" ref="AX53" si="153">(M53-L53)/100*#REF!+AW53</f>
        <v>#REF!</v>
      </c>
      <c r="AY53" s="79">
        <f t="shared" si="7"/>
        <v>1.3050000000000002</v>
      </c>
      <c r="AZ53" s="80">
        <f t="shared" si="8"/>
        <v>0.65250000000000008</v>
      </c>
      <c r="BA53" s="81">
        <f t="shared" si="9"/>
        <v>0.39150000000000001</v>
      </c>
      <c r="BB53" s="82" t="e">
        <f t="shared" ref="BB53" si="154">(M53-L53)/100*#REF!</f>
        <v>#REF!</v>
      </c>
      <c r="BC53" s="83">
        <f t="shared" si="10"/>
        <v>0.26100000000000001</v>
      </c>
      <c r="BD53" s="84">
        <f t="shared" si="11"/>
        <v>0.1305</v>
      </c>
      <c r="BE53" s="85">
        <f t="shared" si="12"/>
        <v>0.1305</v>
      </c>
      <c r="BF53" s="86">
        <f t="shared" si="13"/>
        <v>0.26100000000000001</v>
      </c>
      <c r="BG53" s="87">
        <f t="shared" si="14"/>
        <v>0.39150000000000001</v>
      </c>
      <c r="BH53" s="88"/>
    </row>
    <row r="54" spans="1:60" s="89" customFormat="1" ht="25.15" customHeight="1" x14ac:dyDescent="0.25">
      <c r="A54" s="50" t="s">
        <v>113</v>
      </c>
      <c r="B54" s="51">
        <v>1.2</v>
      </c>
      <c r="C54" s="51">
        <f>X54</f>
        <v>0</v>
      </c>
      <c r="D54" s="51">
        <v>5.8</v>
      </c>
      <c r="E54" s="51">
        <v>1.8</v>
      </c>
      <c r="F54" s="51">
        <v>0</v>
      </c>
      <c r="G54" s="51">
        <v>0</v>
      </c>
      <c r="H54" s="51">
        <v>6</v>
      </c>
      <c r="I54" s="52">
        <f>AJ54</f>
        <v>0</v>
      </c>
      <c r="J54" s="53">
        <f>AK54</f>
        <v>0</v>
      </c>
      <c r="K54" s="52">
        <f>AL54</f>
        <v>0</v>
      </c>
      <c r="L54" s="54">
        <f>AM54</f>
        <v>0</v>
      </c>
      <c r="M54" s="55">
        <f>SUM(B54:L54)</f>
        <v>14.8</v>
      </c>
      <c r="N54" s="56">
        <v>46</v>
      </c>
      <c r="O54" s="92"/>
      <c r="P54"/>
      <c r="Q54" s="2"/>
      <c r="R54" s="58"/>
      <c r="S54" s="91"/>
      <c r="T54" s="60"/>
      <c r="U54" s="61"/>
      <c r="V54" s="62"/>
      <c r="W54" s="61"/>
      <c r="X54" s="63"/>
      <c r="Y54" s="61"/>
      <c r="Z54" s="63" t="e">
        <f>Y54*#REF!</f>
        <v>#REF!</v>
      </c>
      <c r="AA54" s="61">
        <v>-11</v>
      </c>
      <c r="AB54" s="63" t="e">
        <f>AA54*#REF!</f>
        <v>#REF!</v>
      </c>
      <c r="AC54" s="61">
        <v>-11</v>
      </c>
      <c r="AD54" s="63" t="e">
        <f>AC54*#REF!</f>
        <v>#REF!</v>
      </c>
      <c r="AE54" s="61">
        <v>-11</v>
      </c>
      <c r="AF54" s="63" t="e">
        <f>AE54*#REF!</f>
        <v>#REF!</v>
      </c>
      <c r="AG54" s="64" t="e">
        <f t="shared" si="1"/>
        <v>#REF!</v>
      </c>
      <c r="AH54" s="61">
        <v>-11</v>
      </c>
      <c r="AI54" s="65" t="e">
        <f>AH54*#REF!</f>
        <v>#REF!</v>
      </c>
      <c r="AJ54" s="66">
        <v>0</v>
      </c>
      <c r="AK54" s="67">
        <v>0</v>
      </c>
      <c r="AL54" s="68">
        <v>0</v>
      </c>
      <c r="AM54" s="69">
        <v>0</v>
      </c>
      <c r="AN54" s="70"/>
      <c r="AO54" s="71">
        <f t="shared" si="2"/>
        <v>7.4000000000000012</v>
      </c>
      <c r="AP54" s="72">
        <f t="shared" si="3"/>
        <v>5.1800000000000006</v>
      </c>
      <c r="AQ54" s="73">
        <f t="shared" si="4"/>
        <v>4.07</v>
      </c>
      <c r="AR54" s="74">
        <f>(M54-L54)/100*AR3+AQ54</f>
        <v>4.1144000000000007</v>
      </c>
      <c r="AS54" s="75">
        <f t="shared" si="0"/>
        <v>3.4780000000000006</v>
      </c>
      <c r="AT54" s="76">
        <f>(M54-L54)/100*AT3+AS54</f>
        <v>3.4928000000000008</v>
      </c>
      <c r="AU54" s="77">
        <f t="shared" si="5"/>
        <v>3.0340000000000003</v>
      </c>
      <c r="AV54" s="77">
        <f>(M54-L54)/100*AV3+AU54</f>
        <v>3.0784000000000002</v>
      </c>
      <c r="AW54" s="78">
        <f t="shared" si="6"/>
        <v>2.4272</v>
      </c>
      <c r="AX54" s="78">
        <f>(M54-L54)/100*AX3+AW54</f>
        <v>2.4420000000000002</v>
      </c>
      <c r="AY54" s="79">
        <f t="shared" si="7"/>
        <v>1.4800000000000002</v>
      </c>
      <c r="AZ54" s="80">
        <f t="shared" si="8"/>
        <v>0.7400000000000001</v>
      </c>
      <c r="BA54" s="81">
        <f t="shared" si="9"/>
        <v>0.44400000000000006</v>
      </c>
      <c r="BB54" s="82">
        <f>(M54-L54)/100*BB3</f>
        <v>4.4400000000000002E-2</v>
      </c>
      <c r="BC54" s="83">
        <f t="shared" si="10"/>
        <v>0.29600000000000004</v>
      </c>
      <c r="BD54" s="84">
        <f t="shared" si="11"/>
        <v>0.14800000000000002</v>
      </c>
      <c r="BE54" s="85">
        <f t="shared" si="12"/>
        <v>0.14800000000000002</v>
      </c>
      <c r="BF54" s="86">
        <f t="shared" si="13"/>
        <v>0.29600000000000004</v>
      </c>
      <c r="BG54" s="87">
        <f t="shared" si="14"/>
        <v>0.44400000000000006</v>
      </c>
      <c r="BH54" s="88"/>
    </row>
    <row r="55" spans="1:60" s="89" customFormat="1" ht="25.15" customHeight="1" x14ac:dyDescent="0.25">
      <c r="A55" s="50" t="s">
        <v>114</v>
      </c>
      <c r="B55" s="51">
        <v>2.4</v>
      </c>
      <c r="C55" s="51">
        <f>X55</f>
        <v>0</v>
      </c>
      <c r="D55" s="51">
        <v>4.5999999999999996</v>
      </c>
      <c r="E55" s="51">
        <v>0</v>
      </c>
      <c r="F55" s="51">
        <v>0</v>
      </c>
      <c r="G55" s="51">
        <v>0</v>
      </c>
      <c r="H55" s="51">
        <v>3.5</v>
      </c>
      <c r="I55" s="52">
        <f>AJ55</f>
        <v>0</v>
      </c>
      <c r="J55" s="53">
        <f>AK55</f>
        <v>0</v>
      </c>
      <c r="K55" s="52">
        <f>AL55</f>
        <v>0</v>
      </c>
      <c r="L55" s="54">
        <v>3.67</v>
      </c>
      <c r="M55" s="55">
        <f>SUM(B55:L55)</f>
        <v>14.17</v>
      </c>
      <c r="N55" s="56">
        <v>47</v>
      </c>
      <c r="O55" s="92"/>
      <c r="P55"/>
      <c r="Q55" s="2"/>
      <c r="R55" s="58"/>
      <c r="S55" s="91"/>
      <c r="T55" s="60"/>
      <c r="U55" s="61"/>
      <c r="V55" s="62"/>
      <c r="W55" s="61"/>
      <c r="X55" s="63"/>
      <c r="Y55" s="61"/>
      <c r="Z55" s="63" t="e">
        <f>Y55*#REF!</f>
        <v>#REF!</v>
      </c>
      <c r="AA55" s="61">
        <v>-10</v>
      </c>
      <c r="AB55" s="63" t="e">
        <f>AA55*#REF!</f>
        <v>#REF!</v>
      </c>
      <c r="AC55" s="61">
        <v>-10</v>
      </c>
      <c r="AD55" s="63" t="e">
        <f>AC55*#REF!</f>
        <v>#REF!</v>
      </c>
      <c r="AE55" s="61">
        <v>-10</v>
      </c>
      <c r="AF55" s="63" t="e">
        <f>AE55*#REF!</f>
        <v>#REF!</v>
      </c>
      <c r="AG55" s="64" t="e">
        <f t="shared" si="1"/>
        <v>#REF!</v>
      </c>
      <c r="AH55" s="61">
        <v>-10</v>
      </c>
      <c r="AI55" s="65" t="e">
        <f>AH55*#REF!</f>
        <v>#REF!</v>
      </c>
      <c r="AJ55" s="66">
        <v>0</v>
      </c>
      <c r="AK55" s="67">
        <v>0</v>
      </c>
      <c r="AL55" s="68">
        <v>0</v>
      </c>
      <c r="AM55" s="69">
        <v>0</v>
      </c>
      <c r="AN55" s="70"/>
      <c r="AO55" s="71">
        <f t="shared" si="2"/>
        <v>5.25</v>
      </c>
      <c r="AP55" s="72">
        <f t="shared" si="3"/>
        <v>3.6749999999999998</v>
      </c>
      <c r="AQ55" s="73">
        <f t="shared" si="4"/>
        <v>2.8874999999999997</v>
      </c>
      <c r="AR55" s="74">
        <f>(M55-L55)/100*AR4+AQ55</f>
        <v>2.8874999999999997</v>
      </c>
      <c r="AS55" s="75">
        <f t="shared" si="0"/>
        <v>2.4674999999999998</v>
      </c>
      <c r="AT55" s="76">
        <f>(M55-L55)/100*AT4+AS55</f>
        <v>2.4674999999999998</v>
      </c>
      <c r="AU55" s="77">
        <f t="shared" si="5"/>
        <v>2.1524999999999999</v>
      </c>
      <c r="AV55" s="77">
        <f>(M55-L55)/100*AV4+AU55</f>
        <v>2.1524999999999999</v>
      </c>
      <c r="AW55" s="78">
        <f t="shared" si="6"/>
        <v>1.7219999999999998</v>
      </c>
      <c r="AX55" s="78">
        <f>(M55-L55)/100*AX4+AW55</f>
        <v>1.7219999999999998</v>
      </c>
      <c r="AY55" s="79">
        <f t="shared" si="7"/>
        <v>1.05</v>
      </c>
      <c r="AZ55" s="80">
        <f t="shared" si="8"/>
        <v>0.52500000000000002</v>
      </c>
      <c r="BA55" s="81">
        <f t="shared" si="9"/>
        <v>0.315</v>
      </c>
      <c r="BB55" s="82">
        <f>(M55-L55)/100*BB4</f>
        <v>0</v>
      </c>
      <c r="BC55" s="83">
        <f t="shared" si="10"/>
        <v>0.21</v>
      </c>
      <c r="BD55" s="84">
        <f t="shared" si="11"/>
        <v>0.105</v>
      </c>
      <c r="BE55" s="85">
        <f t="shared" si="12"/>
        <v>0.105</v>
      </c>
      <c r="BF55" s="86">
        <f t="shared" si="13"/>
        <v>0.21</v>
      </c>
      <c r="BG55" s="87">
        <f t="shared" si="14"/>
        <v>0.315</v>
      </c>
      <c r="BH55" s="88"/>
    </row>
    <row r="56" spans="1:60" s="89" customFormat="1" ht="25.15" customHeight="1" x14ac:dyDescent="0.25">
      <c r="A56" s="50" t="s">
        <v>115</v>
      </c>
      <c r="B56" s="51">
        <f>V56</f>
        <v>0</v>
      </c>
      <c r="C56" s="51">
        <f>X56</f>
        <v>0</v>
      </c>
      <c r="D56" s="51">
        <v>0</v>
      </c>
      <c r="E56" s="51">
        <v>9.75</v>
      </c>
      <c r="F56" s="51">
        <v>0</v>
      </c>
      <c r="G56" s="51">
        <v>0</v>
      </c>
      <c r="H56" s="51">
        <v>4.3</v>
      </c>
      <c r="I56" s="52">
        <f>AJ56</f>
        <v>0</v>
      </c>
      <c r="J56" s="53">
        <f>AK56</f>
        <v>0</v>
      </c>
      <c r="K56" s="52">
        <f>AL56</f>
        <v>0</v>
      </c>
      <c r="L56" s="54">
        <f>AM56</f>
        <v>0</v>
      </c>
      <c r="M56" s="55">
        <f>SUM(B56:L56)</f>
        <v>14.05</v>
      </c>
      <c r="N56" s="56">
        <v>48</v>
      </c>
      <c r="O56" s="92"/>
      <c r="P56"/>
      <c r="Q56" s="2"/>
      <c r="R56" s="58"/>
      <c r="S56" s="91"/>
      <c r="T56" s="60"/>
      <c r="U56" s="61"/>
      <c r="V56" s="62"/>
      <c r="W56" s="61"/>
      <c r="X56" s="63"/>
      <c r="Y56" s="61"/>
      <c r="Z56" s="63" t="e">
        <f>Y56*#REF!</f>
        <v>#REF!</v>
      </c>
      <c r="AA56" s="61">
        <v>-9</v>
      </c>
      <c r="AB56" s="63" t="e">
        <f>AA56*#REF!</f>
        <v>#REF!</v>
      </c>
      <c r="AC56" s="61">
        <v>-9</v>
      </c>
      <c r="AD56" s="63" t="e">
        <f>AC56*#REF!</f>
        <v>#REF!</v>
      </c>
      <c r="AE56" s="61">
        <v>-9</v>
      </c>
      <c r="AF56" s="63" t="e">
        <f>AE56*#REF!</f>
        <v>#REF!</v>
      </c>
      <c r="AG56" s="64" t="e">
        <f t="shared" si="1"/>
        <v>#REF!</v>
      </c>
      <c r="AH56" s="61">
        <v>-9</v>
      </c>
      <c r="AI56" s="65" t="e">
        <f>AH56*#REF!</f>
        <v>#REF!</v>
      </c>
      <c r="AJ56" s="66">
        <v>0</v>
      </c>
      <c r="AK56" s="67">
        <v>0</v>
      </c>
      <c r="AL56" s="68">
        <v>0</v>
      </c>
      <c r="AM56" s="69">
        <v>0</v>
      </c>
      <c r="AN56" s="70"/>
      <c r="AO56" s="71">
        <f t="shared" si="2"/>
        <v>7.0250000000000004</v>
      </c>
      <c r="AP56" s="72">
        <f t="shared" si="3"/>
        <v>4.9175000000000004</v>
      </c>
      <c r="AQ56" s="73">
        <f t="shared" si="4"/>
        <v>3.8637500000000005</v>
      </c>
      <c r="AR56" s="74">
        <f>(M56-L56)/100*AR5+AQ56</f>
        <v>3.8637500000000005</v>
      </c>
      <c r="AS56" s="75">
        <f t="shared" si="0"/>
        <v>3.3017500000000002</v>
      </c>
      <c r="AT56" s="76">
        <f>(M56-L56)/100*AT5+AS56</f>
        <v>3.3017500000000002</v>
      </c>
      <c r="AU56" s="77">
        <f t="shared" si="5"/>
        <v>2.8802500000000002</v>
      </c>
      <c r="AV56" s="77">
        <f>(M56-L56)/100*AV5+AU56</f>
        <v>2.8802500000000002</v>
      </c>
      <c r="AW56" s="78">
        <f t="shared" si="6"/>
        <v>2.3042000000000002</v>
      </c>
      <c r="AX56" s="78">
        <f>(M56-L56)/100*AX5+AW56</f>
        <v>2.3042000000000002</v>
      </c>
      <c r="AY56" s="79">
        <f t="shared" si="7"/>
        <v>1.4050000000000002</v>
      </c>
      <c r="AZ56" s="80">
        <f t="shared" si="8"/>
        <v>0.70250000000000012</v>
      </c>
      <c r="BA56" s="81">
        <f t="shared" si="9"/>
        <v>0.42150000000000004</v>
      </c>
      <c r="BB56" s="82">
        <f>(M56-L56)/100*BB5</f>
        <v>0</v>
      </c>
      <c r="BC56" s="83">
        <f t="shared" si="10"/>
        <v>0.28100000000000003</v>
      </c>
      <c r="BD56" s="84">
        <f t="shared" si="11"/>
        <v>0.14050000000000001</v>
      </c>
      <c r="BE56" s="85">
        <f t="shared" si="12"/>
        <v>0.14050000000000001</v>
      </c>
      <c r="BF56" s="86">
        <f t="shared" si="13"/>
        <v>0.28100000000000003</v>
      </c>
      <c r="BG56" s="87">
        <f t="shared" si="14"/>
        <v>0.42150000000000004</v>
      </c>
      <c r="BH56" s="88"/>
    </row>
    <row r="57" spans="1:60" s="89" customFormat="1" ht="25.15" customHeight="1" x14ac:dyDescent="0.25">
      <c r="A57" s="50" t="s">
        <v>116</v>
      </c>
      <c r="B57" s="51">
        <v>4</v>
      </c>
      <c r="C57" s="51">
        <f>X57</f>
        <v>0</v>
      </c>
      <c r="D57" s="51">
        <v>4</v>
      </c>
      <c r="E57" s="51">
        <v>0</v>
      </c>
      <c r="F57" s="51">
        <v>0</v>
      </c>
      <c r="G57" s="51">
        <v>0</v>
      </c>
      <c r="H57" s="51">
        <v>6</v>
      </c>
      <c r="I57" s="52">
        <f>AJ57</f>
        <v>0</v>
      </c>
      <c r="J57" s="53">
        <f>AK57</f>
        <v>0</v>
      </c>
      <c r="K57" s="52">
        <f>AL57</f>
        <v>0</v>
      </c>
      <c r="L57" s="54">
        <f>AM57</f>
        <v>0</v>
      </c>
      <c r="M57" s="55">
        <f>SUM(B57:L57)</f>
        <v>14</v>
      </c>
      <c r="N57" s="56">
        <v>49</v>
      </c>
      <c r="O57" s="92"/>
      <c r="P57"/>
      <c r="Q57" s="2"/>
      <c r="R57" s="58"/>
      <c r="S57" s="91"/>
      <c r="T57" s="60"/>
      <c r="U57" s="61"/>
      <c r="V57" s="62"/>
      <c r="W57" s="61"/>
      <c r="X57" s="63"/>
      <c r="Y57" s="61"/>
      <c r="Z57" s="63" t="e">
        <f>Y57*#REF!</f>
        <v>#REF!</v>
      </c>
      <c r="AA57" s="61">
        <v>-8</v>
      </c>
      <c r="AB57" s="63" t="e">
        <f>AA57*#REF!</f>
        <v>#REF!</v>
      </c>
      <c r="AC57" s="61">
        <v>-8</v>
      </c>
      <c r="AD57" s="63" t="e">
        <f>AC57*#REF!</f>
        <v>#REF!</v>
      </c>
      <c r="AE57" s="61">
        <v>-8</v>
      </c>
      <c r="AF57" s="63" t="e">
        <f>AE57*#REF!</f>
        <v>#REF!</v>
      </c>
      <c r="AG57" s="64" t="e">
        <f t="shared" si="1"/>
        <v>#REF!</v>
      </c>
      <c r="AH57" s="61">
        <v>-8</v>
      </c>
      <c r="AI57" s="65" t="e">
        <f>AH57*#REF!</f>
        <v>#REF!</v>
      </c>
      <c r="AJ57" s="66">
        <v>0</v>
      </c>
      <c r="AK57" s="67">
        <v>0</v>
      </c>
      <c r="AL57" s="68">
        <v>0</v>
      </c>
      <c r="AM57" s="69">
        <v>0</v>
      </c>
      <c r="AN57" s="70"/>
      <c r="AO57" s="71">
        <f t="shared" si="2"/>
        <v>7.0000000000000009</v>
      </c>
      <c r="AP57" s="72">
        <f t="shared" si="3"/>
        <v>4.9000000000000004</v>
      </c>
      <c r="AQ57" s="73">
        <f t="shared" si="4"/>
        <v>3.8500000000000005</v>
      </c>
      <c r="AR57" s="74">
        <f>(M57-L57)/100*AR6+AQ57</f>
        <v>3.8500000000000005</v>
      </c>
      <c r="AS57" s="75">
        <f t="shared" si="0"/>
        <v>3.2900000000000005</v>
      </c>
      <c r="AT57" s="76">
        <f>(M57-L57)/100*AT6+AS57</f>
        <v>3.2900000000000005</v>
      </c>
      <c r="AU57" s="77">
        <f t="shared" si="5"/>
        <v>2.87</v>
      </c>
      <c r="AV57" s="77">
        <f>(M57-L57)/100*AV6+AU57</f>
        <v>2.87</v>
      </c>
      <c r="AW57" s="78">
        <f t="shared" si="6"/>
        <v>2.2959999999999998</v>
      </c>
      <c r="AX57" s="78">
        <f>(M57-L57)/100*AX6+AW57</f>
        <v>2.2959999999999998</v>
      </c>
      <c r="AY57" s="79">
        <f t="shared" si="7"/>
        <v>1.4000000000000001</v>
      </c>
      <c r="AZ57" s="80">
        <f t="shared" si="8"/>
        <v>0.70000000000000007</v>
      </c>
      <c r="BA57" s="81">
        <f t="shared" si="9"/>
        <v>0.42000000000000004</v>
      </c>
      <c r="BB57" s="82">
        <f>(M57-L57)/100*BB6</f>
        <v>0</v>
      </c>
      <c r="BC57" s="83">
        <f t="shared" si="10"/>
        <v>0.28000000000000003</v>
      </c>
      <c r="BD57" s="84">
        <f t="shared" si="11"/>
        <v>0.14000000000000001</v>
      </c>
      <c r="BE57" s="85">
        <f t="shared" si="12"/>
        <v>0.14000000000000001</v>
      </c>
      <c r="BF57" s="86">
        <f t="shared" si="13"/>
        <v>0.28000000000000003</v>
      </c>
      <c r="BG57" s="87">
        <f t="shared" si="14"/>
        <v>0.42000000000000004</v>
      </c>
      <c r="BH57" s="88"/>
    </row>
    <row r="58" spans="1:60" s="89" customFormat="1" ht="25.15" customHeight="1" x14ac:dyDescent="0.25">
      <c r="A58" s="50" t="s">
        <v>117</v>
      </c>
      <c r="B58" s="51">
        <v>4.8</v>
      </c>
      <c r="C58" s="51">
        <f>X58</f>
        <v>0</v>
      </c>
      <c r="D58" s="51">
        <f>Z58</f>
        <v>0</v>
      </c>
      <c r="E58" s="51">
        <v>3</v>
      </c>
      <c r="F58" s="51">
        <f>AD58</f>
        <v>0</v>
      </c>
      <c r="G58" s="51">
        <f>AF58</f>
        <v>0</v>
      </c>
      <c r="H58" s="51">
        <v>6</v>
      </c>
      <c r="I58" s="52">
        <f>AJ58</f>
        <v>0</v>
      </c>
      <c r="J58" s="53">
        <f>AK58</f>
        <v>0</v>
      </c>
      <c r="K58" s="52">
        <f>AL58</f>
        <v>0</v>
      </c>
      <c r="L58" s="54">
        <f>AM58</f>
        <v>0</v>
      </c>
      <c r="M58" s="55">
        <f>SUM(B58:L58)</f>
        <v>13.8</v>
      </c>
      <c r="N58" s="56">
        <v>50</v>
      </c>
      <c r="O58" s="92"/>
      <c r="P58"/>
      <c r="Q58" s="2"/>
      <c r="R58" s="58"/>
      <c r="S58" s="91"/>
      <c r="T58" s="60"/>
      <c r="U58" s="61"/>
      <c r="V58" s="62"/>
      <c r="W58" s="61"/>
      <c r="X58" s="63"/>
      <c r="Y58" s="61"/>
      <c r="Z58" s="63">
        <f>Y58*Z2</f>
        <v>0</v>
      </c>
      <c r="AA58" s="61">
        <v>-6</v>
      </c>
      <c r="AB58" s="63">
        <f>AA58*AB2</f>
        <v>0</v>
      </c>
      <c r="AC58" s="61">
        <v>-6</v>
      </c>
      <c r="AD58" s="63">
        <f>AC58*AD2</f>
        <v>0</v>
      </c>
      <c r="AE58" s="61">
        <v>-6</v>
      </c>
      <c r="AF58" s="63">
        <f>AE58*AF2</f>
        <v>0</v>
      </c>
      <c r="AG58" s="64">
        <f t="shared" si="1"/>
        <v>0</v>
      </c>
      <c r="AH58" s="61">
        <v>-6</v>
      </c>
      <c r="AI58" s="65">
        <f>AH58*AI2</f>
        <v>0</v>
      </c>
      <c r="AJ58" s="66">
        <v>0</v>
      </c>
      <c r="AK58" s="67">
        <v>0</v>
      </c>
      <c r="AL58" s="68">
        <v>0</v>
      </c>
      <c r="AM58" s="69">
        <v>0</v>
      </c>
      <c r="AN58" s="70"/>
      <c r="AO58" s="71">
        <f t="shared" si="2"/>
        <v>6.9</v>
      </c>
      <c r="AP58" s="72">
        <f t="shared" si="3"/>
        <v>4.83</v>
      </c>
      <c r="AQ58" s="73">
        <f t="shared" si="4"/>
        <v>3.7950000000000004</v>
      </c>
      <c r="AR58" s="74">
        <f>(M58-L58)/100*AR8+AQ58</f>
        <v>3.7950000000000004</v>
      </c>
      <c r="AS58" s="75">
        <f t="shared" si="0"/>
        <v>3.2430000000000003</v>
      </c>
      <c r="AT58" s="76">
        <f>(M58-L58)/100*AT8+AS58</f>
        <v>3.2430000000000003</v>
      </c>
      <c r="AU58" s="77">
        <f t="shared" si="5"/>
        <v>2.8290000000000002</v>
      </c>
      <c r="AV58" s="77">
        <f>(M58-L58)/100*AV8+AU58</f>
        <v>2.8290000000000002</v>
      </c>
      <c r="AW58" s="78">
        <f t="shared" si="6"/>
        <v>2.2631999999999999</v>
      </c>
      <c r="AX58" s="78">
        <f>(M58-L58)/100*AX8+AW58</f>
        <v>2.2631999999999999</v>
      </c>
      <c r="AY58" s="79">
        <f t="shared" si="7"/>
        <v>1.3800000000000001</v>
      </c>
      <c r="AZ58" s="80">
        <f t="shared" si="8"/>
        <v>0.69000000000000006</v>
      </c>
      <c r="BA58" s="81">
        <f t="shared" si="9"/>
        <v>0.41400000000000003</v>
      </c>
      <c r="BB58" s="82">
        <f>(M58-L58)/100*BB8</f>
        <v>0</v>
      </c>
      <c r="BC58" s="83">
        <f t="shared" si="10"/>
        <v>0.27600000000000002</v>
      </c>
      <c r="BD58" s="84">
        <f t="shared" si="11"/>
        <v>0.13800000000000001</v>
      </c>
      <c r="BE58" s="85">
        <f t="shared" si="12"/>
        <v>0.13800000000000001</v>
      </c>
      <c r="BF58" s="86">
        <f t="shared" si="13"/>
        <v>0.27600000000000002</v>
      </c>
      <c r="BG58" s="87">
        <f t="shared" si="14"/>
        <v>0.41400000000000003</v>
      </c>
      <c r="BH58" s="88"/>
    </row>
    <row r="59" spans="1:60" s="89" customFormat="1" ht="25.15" customHeight="1" x14ac:dyDescent="0.25">
      <c r="A59" s="50" t="s">
        <v>118</v>
      </c>
      <c r="B59" s="51">
        <f>V59</f>
        <v>0</v>
      </c>
      <c r="C59" s="51">
        <f>X59</f>
        <v>0</v>
      </c>
      <c r="D59" s="51">
        <v>5</v>
      </c>
      <c r="E59" s="51">
        <f>AB59</f>
        <v>0</v>
      </c>
      <c r="F59" s="51">
        <f>AD59</f>
        <v>0</v>
      </c>
      <c r="G59" s="51">
        <f>AF59</f>
        <v>0</v>
      </c>
      <c r="H59" s="51">
        <v>6</v>
      </c>
      <c r="I59" s="52">
        <f>AJ59</f>
        <v>0</v>
      </c>
      <c r="J59" s="53">
        <f>AK59</f>
        <v>0</v>
      </c>
      <c r="K59" s="52">
        <f>AL59</f>
        <v>0</v>
      </c>
      <c r="L59" s="54">
        <v>2.39</v>
      </c>
      <c r="M59" s="55">
        <f>SUM(B59:L59)</f>
        <v>13.39</v>
      </c>
      <c r="N59" s="56">
        <v>51</v>
      </c>
      <c r="O59" s="92"/>
      <c r="P59"/>
      <c r="Q59" s="2"/>
      <c r="R59" s="58"/>
      <c r="S59" s="91"/>
      <c r="T59" s="60"/>
      <c r="U59" s="61"/>
      <c r="V59" s="62"/>
      <c r="W59" s="61"/>
      <c r="X59" s="63"/>
      <c r="Y59" s="61"/>
      <c r="Z59" s="63">
        <f>Y59*Z3</f>
        <v>0</v>
      </c>
      <c r="AA59" s="61">
        <v>-5</v>
      </c>
      <c r="AB59" s="63">
        <f>AA59*AB3</f>
        <v>0</v>
      </c>
      <c r="AC59" s="61">
        <v>-5</v>
      </c>
      <c r="AD59" s="63">
        <f>AC59*AD3</f>
        <v>0</v>
      </c>
      <c r="AE59" s="61">
        <v>-5</v>
      </c>
      <c r="AF59" s="63">
        <f>AE59*AF3</f>
        <v>0</v>
      </c>
      <c r="AG59" s="64">
        <f t="shared" si="1"/>
        <v>0</v>
      </c>
      <c r="AH59" s="61">
        <v>-5</v>
      </c>
      <c r="AI59" s="65">
        <f>AH59*AI3</f>
        <v>0</v>
      </c>
      <c r="AJ59" s="66">
        <v>0</v>
      </c>
      <c r="AK59" s="67">
        <v>0</v>
      </c>
      <c r="AL59" s="68">
        <v>0</v>
      </c>
      <c r="AM59" s="69">
        <v>0</v>
      </c>
      <c r="AN59" s="70"/>
      <c r="AO59" s="71">
        <f t="shared" si="2"/>
        <v>5.5</v>
      </c>
      <c r="AP59" s="72">
        <f t="shared" si="3"/>
        <v>3.85</v>
      </c>
      <c r="AQ59" s="73">
        <f t="shared" si="4"/>
        <v>3.0249999999999999</v>
      </c>
      <c r="AR59" s="74">
        <f>(M59-L59)/100*AR9+AQ59</f>
        <v>4.0035875000000001</v>
      </c>
      <c r="AS59" s="75">
        <f t="shared" si="0"/>
        <v>2.585</v>
      </c>
      <c r="AT59" s="76">
        <f>(M59-L59)/100*AT9+AS59</f>
        <v>3.4212474999999998</v>
      </c>
      <c r="AU59" s="77">
        <f t="shared" si="5"/>
        <v>2.2549999999999999</v>
      </c>
      <c r="AV59" s="77">
        <f>(M59-L59)/100*AV9+AU59</f>
        <v>2.9844925</v>
      </c>
      <c r="AW59" s="78">
        <f t="shared" si="6"/>
        <v>1.8039999999999998</v>
      </c>
      <c r="AX59" s="78">
        <f>(M59-L59)/100*AX9+AW59</f>
        <v>2.387594</v>
      </c>
      <c r="AY59" s="79">
        <f t="shared" si="7"/>
        <v>1.1000000000000001</v>
      </c>
      <c r="AZ59" s="80">
        <f t="shared" si="8"/>
        <v>0.55000000000000004</v>
      </c>
      <c r="BA59" s="81">
        <f t="shared" si="9"/>
        <v>0.33</v>
      </c>
      <c r="BB59" s="82">
        <f>(M59-L59)/100*BB9</f>
        <v>0</v>
      </c>
      <c r="BC59" s="83">
        <f t="shared" si="10"/>
        <v>0.22</v>
      </c>
      <c r="BD59" s="84">
        <f t="shared" si="11"/>
        <v>0.11</v>
      </c>
      <c r="BE59" s="85">
        <f t="shared" si="12"/>
        <v>0.11</v>
      </c>
      <c r="BF59" s="86">
        <f t="shared" si="13"/>
        <v>0.22</v>
      </c>
      <c r="BG59" s="87">
        <f t="shared" si="14"/>
        <v>0.33</v>
      </c>
      <c r="BH59" s="88"/>
    </row>
    <row r="60" spans="1:60" s="89" customFormat="1" ht="25.15" customHeight="1" x14ac:dyDescent="0.25">
      <c r="A60" s="50" t="s">
        <v>119</v>
      </c>
      <c r="B60" s="51">
        <v>4.8</v>
      </c>
      <c r="C60" s="51">
        <f>X60</f>
        <v>0</v>
      </c>
      <c r="D60" s="51">
        <v>3</v>
      </c>
      <c r="E60" s="51">
        <v>0</v>
      </c>
      <c r="F60" s="51">
        <v>0</v>
      </c>
      <c r="G60" s="51">
        <v>0</v>
      </c>
      <c r="H60" s="51">
        <v>2.1</v>
      </c>
      <c r="I60" s="52">
        <f>AJ60</f>
        <v>0</v>
      </c>
      <c r="J60" s="53">
        <f>AK60</f>
        <v>0</v>
      </c>
      <c r="K60" s="52">
        <f>AL60</f>
        <v>0</v>
      </c>
      <c r="L60" s="54">
        <v>3.46</v>
      </c>
      <c r="M60" s="55">
        <f>SUM(B60:L60)</f>
        <v>13.36</v>
      </c>
      <c r="N60" s="56">
        <v>52</v>
      </c>
      <c r="O60" s="92"/>
      <c r="P60"/>
      <c r="Q60" s="2"/>
      <c r="R60" s="58"/>
      <c r="S60" s="91"/>
      <c r="T60" s="60"/>
      <c r="U60" s="61"/>
      <c r="V60" s="62"/>
      <c r="W60" s="61"/>
      <c r="X60" s="63"/>
      <c r="Y60" s="61"/>
      <c r="Z60" s="63" t="e">
        <f>Y60*#REF!</f>
        <v>#REF!</v>
      </c>
      <c r="AA60" s="61">
        <v>-42</v>
      </c>
      <c r="AB60" s="63" t="e">
        <f>AA60*#REF!</f>
        <v>#REF!</v>
      </c>
      <c r="AC60" s="61">
        <v>-42</v>
      </c>
      <c r="AD60" s="63" t="e">
        <f>AC60*#REF!</f>
        <v>#REF!</v>
      </c>
      <c r="AE60" s="61">
        <v>-42</v>
      </c>
      <c r="AF60" s="63" t="e">
        <f>AE60*#REF!</f>
        <v>#REF!</v>
      </c>
      <c r="AG60" s="64" t="e">
        <f t="shared" si="1"/>
        <v>#REF!</v>
      </c>
      <c r="AH60" s="61">
        <v>-42</v>
      </c>
      <c r="AI60" s="65" t="e">
        <f>AH60*#REF!</f>
        <v>#REF!</v>
      </c>
      <c r="AJ60" s="66">
        <v>0</v>
      </c>
      <c r="AK60" s="67">
        <v>0</v>
      </c>
      <c r="AL60" s="68">
        <v>0</v>
      </c>
      <c r="AM60" s="69">
        <v>0</v>
      </c>
      <c r="AN60" s="70"/>
      <c r="AO60" s="71">
        <f t="shared" si="2"/>
        <v>4.9499999999999993</v>
      </c>
      <c r="AP60" s="72">
        <f t="shared" si="3"/>
        <v>3.4649999999999999</v>
      </c>
      <c r="AQ60" s="73">
        <f t="shared" si="4"/>
        <v>2.7224999999999997</v>
      </c>
      <c r="AR60" s="74" t="e">
        <f>(M60-L60)/100*#REF!+AQ60</f>
        <v>#REF!</v>
      </c>
      <c r="AS60" s="75">
        <f t="shared" si="0"/>
        <v>2.3264999999999998</v>
      </c>
      <c r="AT60" s="76" t="e">
        <f>(M60-L60)/100*#REF!+AS60</f>
        <v>#REF!</v>
      </c>
      <c r="AU60" s="77">
        <f t="shared" si="5"/>
        <v>2.0294999999999996</v>
      </c>
      <c r="AV60" s="77" t="e">
        <f>(M60-L60)/100*#REF!+AU60</f>
        <v>#REF!</v>
      </c>
      <c r="AW60" s="78">
        <f t="shared" si="6"/>
        <v>1.6235999999999997</v>
      </c>
      <c r="AX60" s="78" t="e">
        <f>(M60-L60)/100*#REF!+AW60</f>
        <v>#REF!</v>
      </c>
      <c r="AY60" s="79">
        <f t="shared" si="7"/>
        <v>0.98999999999999988</v>
      </c>
      <c r="AZ60" s="80">
        <f t="shared" si="8"/>
        <v>0.49499999999999994</v>
      </c>
      <c r="BA60" s="81">
        <f t="shared" si="9"/>
        <v>0.29699999999999999</v>
      </c>
      <c r="BB60" s="82" t="e">
        <f>(M60-L60)/100*#REF!</f>
        <v>#REF!</v>
      </c>
      <c r="BC60" s="83">
        <f t="shared" si="10"/>
        <v>0.19799999999999998</v>
      </c>
      <c r="BD60" s="84">
        <f t="shared" si="11"/>
        <v>9.8999999999999991E-2</v>
      </c>
      <c r="BE60" s="85">
        <f t="shared" si="12"/>
        <v>9.8999999999999991E-2</v>
      </c>
      <c r="BF60" s="86">
        <f t="shared" si="13"/>
        <v>0.19799999999999998</v>
      </c>
      <c r="BG60" s="87">
        <f t="shared" si="14"/>
        <v>0.29699999999999999</v>
      </c>
      <c r="BH60" s="88"/>
    </row>
    <row r="61" spans="1:60" s="89" customFormat="1" ht="25.15" customHeight="1" x14ac:dyDescent="0.25">
      <c r="A61" s="50" t="s">
        <v>120</v>
      </c>
      <c r="B61" s="51">
        <f>V61</f>
        <v>0</v>
      </c>
      <c r="C61" s="51">
        <f>X61</f>
        <v>0</v>
      </c>
      <c r="D61" s="51">
        <v>0</v>
      </c>
      <c r="E61" s="51">
        <v>11.25</v>
      </c>
      <c r="F61" s="51">
        <v>0</v>
      </c>
      <c r="G61" s="51">
        <v>0</v>
      </c>
      <c r="H61" s="51">
        <v>0.6</v>
      </c>
      <c r="I61" s="52">
        <f>AJ61</f>
        <v>0</v>
      </c>
      <c r="J61" s="53">
        <f>AK61</f>
        <v>0</v>
      </c>
      <c r="K61" s="52">
        <f>AL61</f>
        <v>0</v>
      </c>
      <c r="L61" s="54">
        <f>AM61</f>
        <v>0</v>
      </c>
      <c r="M61" s="55">
        <f>SUM(B61:L61)</f>
        <v>11.85</v>
      </c>
      <c r="N61" s="56">
        <v>53</v>
      </c>
      <c r="O61" s="92"/>
      <c r="P61"/>
      <c r="Q61" s="2"/>
      <c r="R61" s="58"/>
      <c r="S61" s="91"/>
      <c r="T61" s="60"/>
      <c r="U61" s="61"/>
      <c r="V61" s="62"/>
      <c r="W61" s="61"/>
      <c r="X61" s="63"/>
      <c r="Y61" s="61"/>
      <c r="Z61" s="63" t="e">
        <f>Y61*#REF!</f>
        <v>#REF!</v>
      </c>
      <c r="AA61" s="61">
        <v>-41</v>
      </c>
      <c r="AB61" s="63" t="e">
        <f>AA61*#REF!</f>
        <v>#REF!</v>
      </c>
      <c r="AC61" s="61">
        <v>-41</v>
      </c>
      <c r="AD61" s="63" t="e">
        <f>AC61*#REF!</f>
        <v>#REF!</v>
      </c>
      <c r="AE61" s="61">
        <v>-41</v>
      </c>
      <c r="AF61" s="63" t="e">
        <f>AE61*#REF!</f>
        <v>#REF!</v>
      </c>
      <c r="AG61" s="64" t="e">
        <f t="shared" si="1"/>
        <v>#REF!</v>
      </c>
      <c r="AH61" s="61">
        <v>-41</v>
      </c>
      <c r="AI61" s="65" t="e">
        <f>AH61*#REF!</f>
        <v>#REF!</v>
      </c>
      <c r="AJ61" s="66">
        <v>0</v>
      </c>
      <c r="AK61" s="67">
        <v>0</v>
      </c>
      <c r="AL61" s="68">
        <v>0</v>
      </c>
      <c r="AM61" s="69">
        <v>0</v>
      </c>
      <c r="AN61" s="70"/>
      <c r="AO61" s="71">
        <f t="shared" si="2"/>
        <v>5.9249999999999998</v>
      </c>
      <c r="AP61" s="72">
        <f t="shared" si="3"/>
        <v>4.1475</v>
      </c>
      <c r="AQ61" s="73">
        <f t="shared" si="4"/>
        <v>3.25875</v>
      </c>
      <c r="AR61" s="74" t="e">
        <f>(M61-L61)/100*#REF!+AQ61</f>
        <v>#REF!</v>
      </c>
      <c r="AS61" s="75">
        <f t="shared" si="0"/>
        <v>2.7847499999999998</v>
      </c>
      <c r="AT61" s="76" t="e">
        <f>(M61-L61)/100*#REF!+AS61</f>
        <v>#REF!</v>
      </c>
      <c r="AU61" s="77">
        <f t="shared" si="5"/>
        <v>2.4292499999999997</v>
      </c>
      <c r="AV61" s="77" t="e">
        <f>(M61-L61)/100*#REF!+AU61</f>
        <v>#REF!</v>
      </c>
      <c r="AW61" s="78">
        <f t="shared" si="6"/>
        <v>1.9433999999999998</v>
      </c>
      <c r="AX61" s="78" t="e">
        <f>(M61-L61)/100*#REF!+AW61</f>
        <v>#REF!</v>
      </c>
      <c r="AY61" s="79">
        <f t="shared" si="7"/>
        <v>1.1850000000000001</v>
      </c>
      <c r="AZ61" s="80">
        <f t="shared" si="8"/>
        <v>0.59250000000000003</v>
      </c>
      <c r="BA61" s="81">
        <f t="shared" si="9"/>
        <v>0.35549999999999998</v>
      </c>
      <c r="BB61" s="82" t="e">
        <f>(M61-L61)/100*#REF!</f>
        <v>#REF!</v>
      </c>
      <c r="BC61" s="83">
        <f t="shared" si="10"/>
        <v>0.23699999999999999</v>
      </c>
      <c r="BD61" s="84">
        <f t="shared" si="11"/>
        <v>0.11849999999999999</v>
      </c>
      <c r="BE61" s="85">
        <f t="shared" si="12"/>
        <v>0.11849999999999999</v>
      </c>
      <c r="BF61" s="86">
        <f t="shared" si="13"/>
        <v>0.23699999999999999</v>
      </c>
      <c r="BG61" s="87">
        <f t="shared" si="14"/>
        <v>0.35549999999999998</v>
      </c>
      <c r="BH61" s="88"/>
    </row>
    <row r="62" spans="1:60" s="89" customFormat="1" ht="25.15" customHeight="1" x14ac:dyDescent="0.25">
      <c r="A62" s="50" t="s">
        <v>121</v>
      </c>
      <c r="B62" s="51">
        <v>4.8</v>
      </c>
      <c r="C62" s="51">
        <f>X62</f>
        <v>0</v>
      </c>
      <c r="D62" s="51">
        <v>1</v>
      </c>
      <c r="E62" s="51">
        <v>0</v>
      </c>
      <c r="F62" s="51">
        <v>0</v>
      </c>
      <c r="G62" s="51">
        <v>0</v>
      </c>
      <c r="H62" s="51">
        <v>6</v>
      </c>
      <c r="I62" s="52">
        <f>AJ62</f>
        <v>0</v>
      </c>
      <c r="J62" s="53">
        <f>AK62</f>
        <v>0</v>
      </c>
      <c r="K62" s="52">
        <f>AL62</f>
        <v>0</v>
      </c>
      <c r="L62" s="54">
        <f>AM62</f>
        <v>0</v>
      </c>
      <c r="M62" s="55">
        <f>SUM(B62:L62)</f>
        <v>11.8</v>
      </c>
      <c r="N62" s="56">
        <v>54</v>
      </c>
      <c r="O62" s="92"/>
      <c r="P62"/>
      <c r="Q62" s="2"/>
      <c r="R62" s="58"/>
      <c r="S62" s="91"/>
      <c r="T62" s="60"/>
      <c r="U62" s="61"/>
      <c r="V62" s="62"/>
      <c r="W62" s="61"/>
      <c r="X62" s="63"/>
      <c r="Y62" s="61"/>
      <c r="Z62" s="63" t="e">
        <f>Y62*#REF!</f>
        <v>#REF!</v>
      </c>
      <c r="AA62" s="61">
        <v>-40</v>
      </c>
      <c r="AB62" s="63" t="e">
        <f>AA62*#REF!</f>
        <v>#REF!</v>
      </c>
      <c r="AC62" s="61">
        <v>-40</v>
      </c>
      <c r="AD62" s="63" t="e">
        <f>AC62*#REF!</f>
        <v>#REF!</v>
      </c>
      <c r="AE62" s="61">
        <v>-40</v>
      </c>
      <c r="AF62" s="63" t="e">
        <f>AE62*#REF!</f>
        <v>#REF!</v>
      </c>
      <c r="AG62" s="64" t="e">
        <f t="shared" si="1"/>
        <v>#REF!</v>
      </c>
      <c r="AH62" s="61">
        <v>-40</v>
      </c>
      <c r="AI62" s="65" t="e">
        <f>AH62*#REF!</f>
        <v>#REF!</v>
      </c>
      <c r="AJ62" s="66">
        <v>0</v>
      </c>
      <c r="AK62" s="67">
        <v>0</v>
      </c>
      <c r="AL62" s="68">
        <v>0</v>
      </c>
      <c r="AM62" s="69">
        <v>0</v>
      </c>
      <c r="AN62" s="70"/>
      <c r="AO62" s="71">
        <f t="shared" si="2"/>
        <v>5.9</v>
      </c>
      <c r="AP62" s="72">
        <f t="shared" si="3"/>
        <v>4.13</v>
      </c>
      <c r="AQ62" s="73">
        <f t="shared" si="4"/>
        <v>3.2450000000000001</v>
      </c>
      <c r="AR62" s="74" t="e">
        <f>(M62-L62)/100*#REF!+AQ62</f>
        <v>#REF!</v>
      </c>
      <c r="AS62" s="75">
        <f t="shared" si="0"/>
        <v>2.7730000000000001</v>
      </c>
      <c r="AT62" s="76" t="e">
        <f>(M62-L62)/100*#REF!+AS62</f>
        <v>#REF!</v>
      </c>
      <c r="AU62" s="77">
        <f t="shared" si="5"/>
        <v>2.419</v>
      </c>
      <c r="AV62" s="77" t="e">
        <f>(M62-L62)/100*#REF!+AU62</f>
        <v>#REF!</v>
      </c>
      <c r="AW62" s="78">
        <f t="shared" si="6"/>
        <v>1.9352</v>
      </c>
      <c r="AX62" s="78" t="e">
        <f>(M62-L62)/100*#REF!+AW62</f>
        <v>#REF!</v>
      </c>
      <c r="AY62" s="79">
        <f t="shared" si="7"/>
        <v>1.1800000000000002</v>
      </c>
      <c r="AZ62" s="80">
        <f t="shared" si="8"/>
        <v>0.59000000000000008</v>
      </c>
      <c r="BA62" s="81">
        <f t="shared" si="9"/>
        <v>0.35400000000000004</v>
      </c>
      <c r="BB62" s="82" t="e">
        <f>(M62-L62)/100*#REF!</f>
        <v>#REF!</v>
      </c>
      <c r="BC62" s="83">
        <f t="shared" si="10"/>
        <v>0.23600000000000002</v>
      </c>
      <c r="BD62" s="84">
        <f t="shared" si="11"/>
        <v>0.11800000000000001</v>
      </c>
      <c r="BE62" s="85">
        <f t="shared" si="12"/>
        <v>0.11800000000000001</v>
      </c>
      <c r="BF62" s="86">
        <f t="shared" si="13"/>
        <v>0.23600000000000002</v>
      </c>
      <c r="BG62" s="87">
        <f t="shared" si="14"/>
        <v>0.35400000000000004</v>
      </c>
      <c r="BH62" s="88"/>
    </row>
    <row r="63" spans="1:60" s="89" customFormat="1" ht="25.15" customHeight="1" x14ac:dyDescent="0.25">
      <c r="A63" s="50" t="s">
        <v>122</v>
      </c>
      <c r="B63" s="51">
        <v>4.8</v>
      </c>
      <c r="C63" s="51">
        <f>X63</f>
        <v>0</v>
      </c>
      <c r="D63" s="51">
        <v>0</v>
      </c>
      <c r="E63" s="51">
        <v>0</v>
      </c>
      <c r="F63" s="51">
        <v>0</v>
      </c>
      <c r="G63" s="51">
        <v>0.9</v>
      </c>
      <c r="H63" s="51">
        <v>6</v>
      </c>
      <c r="I63" s="52">
        <f>AJ63</f>
        <v>0</v>
      </c>
      <c r="J63" s="53">
        <f>AK63</f>
        <v>0</v>
      </c>
      <c r="K63" s="52">
        <f>AL63</f>
        <v>0</v>
      </c>
      <c r="L63" s="54">
        <f>AM63</f>
        <v>0</v>
      </c>
      <c r="M63" s="55">
        <f>SUM(B63:L63)</f>
        <v>11.7</v>
      </c>
      <c r="N63" s="56">
        <v>55</v>
      </c>
      <c r="O63" s="92"/>
      <c r="P63"/>
      <c r="Q63" s="2"/>
      <c r="R63" s="58"/>
      <c r="S63" s="91"/>
      <c r="T63" s="60"/>
      <c r="U63" s="61"/>
      <c r="V63" s="62"/>
      <c r="W63" s="61"/>
      <c r="X63" s="63"/>
      <c r="Y63" s="61"/>
      <c r="Z63" s="63" t="e">
        <f>Y63*#REF!</f>
        <v>#REF!</v>
      </c>
      <c r="AA63" s="61">
        <v>-39</v>
      </c>
      <c r="AB63" s="63" t="e">
        <f>AA63*#REF!</f>
        <v>#REF!</v>
      </c>
      <c r="AC63" s="61">
        <v>-39</v>
      </c>
      <c r="AD63" s="63" t="e">
        <f>AC63*#REF!</f>
        <v>#REF!</v>
      </c>
      <c r="AE63" s="61">
        <v>-39</v>
      </c>
      <c r="AF63" s="63" t="e">
        <f>AE63*#REF!</f>
        <v>#REF!</v>
      </c>
      <c r="AG63" s="64" t="e">
        <f t="shared" si="1"/>
        <v>#REF!</v>
      </c>
      <c r="AH63" s="61">
        <v>-39</v>
      </c>
      <c r="AI63" s="65" t="e">
        <f>AH63*#REF!</f>
        <v>#REF!</v>
      </c>
      <c r="AJ63" s="66">
        <v>0</v>
      </c>
      <c r="AK63" s="67">
        <v>0</v>
      </c>
      <c r="AL63" s="68">
        <v>0</v>
      </c>
      <c r="AM63" s="69">
        <v>0</v>
      </c>
      <c r="AN63" s="70"/>
      <c r="AO63" s="71">
        <f t="shared" si="2"/>
        <v>5.85</v>
      </c>
      <c r="AP63" s="72">
        <f t="shared" si="3"/>
        <v>4.0949999999999998</v>
      </c>
      <c r="AQ63" s="73">
        <f t="shared" si="4"/>
        <v>3.2174999999999998</v>
      </c>
      <c r="AR63" s="74" t="e">
        <f>(M63-L63)/100*#REF!+AQ63</f>
        <v>#REF!</v>
      </c>
      <c r="AS63" s="75">
        <f t="shared" si="0"/>
        <v>2.7494999999999998</v>
      </c>
      <c r="AT63" s="76" t="e">
        <f>(M63-L63)/100*#REF!+AS63</f>
        <v>#REF!</v>
      </c>
      <c r="AU63" s="77">
        <f t="shared" si="5"/>
        <v>2.3984999999999999</v>
      </c>
      <c r="AV63" s="77" t="e">
        <f>(M63-L63)/100*#REF!+AU63</f>
        <v>#REF!</v>
      </c>
      <c r="AW63" s="78">
        <f t="shared" si="6"/>
        <v>1.9187999999999996</v>
      </c>
      <c r="AX63" s="78" t="e">
        <f>(M63-L63)/100*#REF!+AW63</f>
        <v>#REF!</v>
      </c>
      <c r="AY63" s="79">
        <f t="shared" si="7"/>
        <v>1.17</v>
      </c>
      <c r="AZ63" s="80">
        <f t="shared" si="8"/>
        <v>0.58499999999999996</v>
      </c>
      <c r="BA63" s="81">
        <f t="shared" si="9"/>
        <v>0.35099999999999998</v>
      </c>
      <c r="BB63" s="82" t="e">
        <f>(M63-L63)/100*#REF!</f>
        <v>#REF!</v>
      </c>
      <c r="BC63" s="83">
        <f t="shared" si="10"/>
        <v>0.23399999999999999</v>
      </c>
      <c r="BD63" s="84">
        <f t="shared" si="11"/>
        <v>0.11699999999999999</v>
      </c>
      <c r="BE63" s="85">
        <f t="shared" si="12"/>
        <v>0.11699999999999999</v>
      </c>
      <c r="BF63" s="86">
        <f t="shared" si="13"/>
        <v>0.23399999999999999</v>
      </c>
      <c r="BG63" s="87">
        <f t="shared" si="14"/>
        <v>0.35099999999999998</v>
      </c>
      <c r="BH63" s="88"/>
    </row>
    <row r="64" spans="1:60" s="89" customFormat="1" ht="25.15" customHeight="1" x14ac:dyDescent="0.25">
      <c r="A64" s="50" t="s">
        <v>123</v>
      </c>
      <c r="B64" s="51">
        <v>4.8</v>
      </c>
      <c r="C64" s="51">
        <f>X64</f>
        <v>0</v>
      </c>
      <c r="D64" s="51">
        <v>0</v>
      </c>
      <c r="E64" s="51">
        <v>0</v>
      </c>
      <c r="F64" s="51">
        <v>0</v>
      </c>
      <c r="G64" s="51">
        <v>0</v>
      </c>
      <c r="H64" s="51">
        <v>6</v>
      </c>
      <c r="I64" s="52">
        <f>AJ64</f>
        <v>0</v>
      </c>
      <c r="J64" s="53">
        <f>AK64</f>
        <v>0</v>
      </c>
      <c r="K64" s="52">
        <f>AL64</f>
        <v>0</v>
      </c>
      <c r="L64" s="54">
        <f>AM64</f>
        <v>0</v>
      </c>
      <c r="M64" s="55">
        <f>SUM(B64:L64)</f>
        <v>10.8</v>
      </c>
      <c r="N64" s="56">
        <v>56</v>
      </c>
      <c r="O64" s="92"/>
      <c r="P64"/>
      <c r="Q64" s="2"/>
      <c r="R64" s="58"/>
      <c r="S64" s="91"/>
      <c r="T64" s="60"/>
      <c r="U64" s="61"/>
      <c r="V64" s="62"/>
      <c r="W64" s="61"/>
      <c r="X64" s="63"/>
      <c r="Y64" s="61"/>
      <c r="Z64" s="63" t="e">
        <f t="shared" ref="Z64" si="155">Y64*#REF!</f>
        <v>#REF!</v>
      </c>
      <c r="AA64" s="61">
        <v>-37</v>
      </c>
      <c r="AB64" s="63" t="e">
        <f t="shared" ref="AB64" si="156">AA64*#REF!</f>
        <v>#REF!</v>
      </c>
      <c r="AC64" s="61">
        <v>-37</v>
      </c>
      <c r="AD64" s="63" t="e">
        <f t="shared" ref="AD64" si="157">AC64*#REF!</f>
        <v>#REF!</v>
      </c>
      <c r="AE64" s="61">
        <v>-37</v>
      </c>
      <c r="AF64" s="63" t="e">
        <f t="shared" ref="AF64" si="158">AE64*#REF!</f>
        <v>#REF!</v>
      </c>
      <c r="AG64" s="64" t="e">
        <f t="shared" si="1"/>
        <v>#REF!</v>
      </c>
      <c r="AH64" s="61">
        <v>-37</v>
      </c>
      <c r="AI64" s="65" t="e">
        <f t="shared" ref="AI64" si="159">AH64*#REF!</f>
        <v>#REF!</v>
      </c>
      <c r="AJ64" s="66">
        <v>0</v>
      </c>
      <c r="AK64" s="67">
        <v>0</v>
      </c>
      <c r="AL64" s="68">
        <v>0</v>
      </c>
      <c r="AM64" s="69">
        <v>0</v>
      </c>
      <c r="AN64" s="70"/>
      <c r="AO64" s="71">
        <f t="shared" si="2"/>
        <v>5.4</v>
      </c>
      <c r="AP64" s="72">
        <f t="shared" si="3"/>
        <v>3.7800000000000002</v>
      </c>
      <c r="AQ64" s="73">
        <f t="shared" si="4"/>
        <v>2.97</v>
      </c>
      <c r="AR64" s="74" t="e">
        <f t="shared" ref="AR64" si="160">(M64-L64)/100*#REF!+AQ64</f>
        <v>#REF!</v>
      </c>
      <c r="AS64" s="75">
        <f t="shared" si="0"/>
        <v>2.5380000000000003</v>
      </c>
      <c r="AT64" s="76" t="e">
        <f t="shared" ref="AT64" si="161">(M64-L64)/100*#REF!+AS64</f>
        <v>#REF!</v>
      </c>
      <c r="AU64" s="77">
        <f t="shared" si="5"/>
        <v>2.2140000000000004</v>
      </c>
      <c r="AV64" s="77" t="e">
        <f t="shared" ref="AV64" si="162">(M64-L64)/100*#REF!+AU64</f>
        <v>#REF!</v>
      </c>
      <c r="AW64" s="78">
        <f t="shared" si="6"/>
        <v>1.7712000000000001</v>
      </c>
      <c r="AX64" s="78" t="e">
        <f t="shared" ref="AX64" si="163">(M64-L64)/100*#REF!+AW64</f>
        <v>#REF!</v>
      </c>
      <c r="AY64" s="79">
        <f t="shared" si="7"/>
        <v>1.08</v>
      </c>
      <c r="AZ64" s="80">
        <f t="shared" si="8"/>
        <v>0.54</v>
      </c>
      <c r="BA64" s="81">
        <f t="shared" si="9"/>
        <v>0.32400000000000007</v>
      </c>
      <c r="BB64" s="82" t="e">
        <f t="shared" ref="BB64" si="164">(M64-L64)/100*#REF!</f>
        <v>#REF!</v>
      </c>
      <c r="BC64" s="83">
        <f t="shared" si="10"/>
        <v>0.21600000000000003</v>
      </c>
      <c r="BD64" s="84">
        <f t="shared" si="11"/>
        <v>0.10800000000000001</v>
      </c>
      <c r="BE64" s="85">
        <f t="shared" si="12"/>
        <v>0.10800000000000001</v>
      </c>
      <c r="BF64" s="86">
        <f t="shared" si="13"/>
        <v>0.21600000000000003</v>
      </c>
      <c r="BG64" s="87">
        <f t="shared" si="14"/>
        <v>0.32400000000000007</v>
      </c>
      <c r="BH64" s="88"/>
    </row>
    <row r="65" spans="1:60" s="89" customFormat="1" ht="25.15" customHeight="1" x14ac:dyDescent="0.25">
      <c r="A65" s="50" t="s">
        <v>124</v>
      </c>
      <c r="B65" s="51">
        <v>4.8</v>
      </c>
      <c r="C65" s="51">
        <f>X65</f>
        <v>0</v>
      </c>
      <c r="D65" s="51">
        <v>0.4</v>
      </c>
      <c r="E65" s="51">
        <v>3.15</v>
      </c>
      <c r="F65" s="51">
        <v>0</v>
      </c>
      <c r="G65" s="51">
        <v>0</v>
      </c>
      <c r="H65" s="51">
        <v>0.5</v>
      </c>
      <c r="I65" s="52">
        <f>AJ65</f>
        <v>0</v>
      </c>
      <c r="J65" s="53">
        <f>AK65</f>
        <v>0</v>
      </c>
      <c r="K65" s="52">
        <f>AL65</f>
        <v>0</v>
      </c>
      <c r="L65" s="54">
        <v>1.66</v>
      </c>
      <c r="M65" s="55">
        <f>SUM(B65:L65)</f>
        <v>10.51</v>
      </c>
      <c r="N65" s="56">
        <v>57</v>
      </c>
      <c r="O65" s="92"/>
      <c r="P65"/>
      <c r="Q65" s="2"/>
      <c r="R65" s="58"/>
      <c r="S65" s="91"/>
      <c r="T65" s="60"/>
      <c r="U65" s="61"/>
      <c r="V65" s="62"/>
      <c r="W65" s="61"/>
      <c r="X65" s="63"/>
      <c r="Y65" s="61"/>
      <c r="Z65" s="63" t="e">
        <f t="shared" ref="Z65" si="165">Y65*#REF!</f>
        <v>#REF!</v>
      </c>
      <c r="AA65" s="61">
        <v>-36</v>
      </c>
      <c r="AB65" s="63" t="e">
        <f t="shared" ref="AB65" si="166">AA65*#REF!</f>
        <v>#REF!</v>
      </c>
      <c r="AC65" s="61">
        <v>-36</v>
      </c>
      <c r="AD65" s="63" t="e">
        <f t="shared" ref="AD65" si="167">AC65*#REF!</f>
        <v>#REF!</v>
      </c>
      <c r="AE65" s="61">
        <v>-36</v>
      </c>
      <c r="AF65" s="63" t="e">
        <f t="shared" ref="AF65" si="168">AE65*#REF!</f>
        <v>#REF!</v>
      </c>
      <c r="AG65" s="64" t="e">
        <f t="shared" si="1"/>
        <v>#REF!</v>
      </c>
      <c r="AH65" s="61">
        <v>-36</v>
      </c>
      <c r="AI65" s="65" t="e">
        <f t="shared" ref="AI65" si="169">AH65*#REF!</f>
        <v>#REF!</v>
      </c>
      <c r="AJ65" s="66">
        <v>0</v>
      </c>
      <c r="AK65" s="67">
        <v>0</v>
      </c>
      <c r="AL65" s="68">
        <v>0</v>
      </c>
      <c r="AM65" s="69">
        <v>0</v>
      </c>
      <c r="AN65" s="70"/>
      <c r="AO65" s="71">
        <f t="shared" si="2"/>
        <v>4.4249999999999998</v>
      </c>
      <c r="AP65" s="72">
        <f t="shared" si="3"/>
        <v>3.0974999999999997</v>
      </c>
      <c r="AQ65" s="73">
        <f t="shared" si="4"/>
        <v>2.4337499999999999</v>
      </c>
      <c r="AR65" s="74" t="e">
        <f t="shared" ref="AR65" si="170">(M65-L65)/100*#REF!+AQ65</f>
        <v>#REF!</v>
      </c>
      <c r="AS65" s="75">
        <f t="shared" si="0"/>
        <v>2.0797499999999998</v>
      </c>
      <c r="AT65" s="76" t="e">
        <f t="shared" ref="AT65" si="171">(M65-L65)/100*#REF!+AS65</f>
        <v>#REF!</v>
      </c>
      <c r="AU65" s="77">
        <f t="shared" si="5"/>
        <v>1.8142499999999999</v>
      </c>
      <c r="AV65" s="77" t="e">
        <f t="shared" ref="AV65" si="172">(M65-L65)/100*#REF!+AU65</f>
        <v>#REF!</v>
      </c>
      <c r="AW65" s="78">
        <f t="shared" si="6"/>
        <v>1.4513999999999998</v>
      </c>
      <c r="AX65" s="78" t="e">
        <f t="shared" ref="AX65" si="173">(M65-L65)/100*#REF!+AW65</f>
        <v>#REF!</v>
      </c>
      <c r="AY65" s="79">
        <f t="shared" si="7"/>
        <v>0.88500000000000001</v>
      </c>
      <c r="AZ65" s="80">
        <f t="shared" si="8"/>
        <v>0.4425</v>
      </c>
      <c r="BA65" s="81">
        <f t="shared" si="9"/>
        <v>0.26549999999999996</v>
      </c>
      <c r="BB65" s="82" t="e">
        <f t="shared" ref="BB65" si="174">(M65-L65)/100*#REF!</f>
        <v>#REF!</v>
      </c>
      <c r="BC65" s="83">
        <f t="shared" si="10"/>
        <v>0.17699999999999999</v>
      </c>
      <c r="BD65" s="84">
        <f t="shared" si="11"/>
        <v>8.8499999999999995E-2</v>
      </c>
      <c r="BE65" s="85">
        <f t="shared" si="12"/>
        <v>8.8499999999999995E-2</v>
      </c>
      <c r="BF65" s="86">
        <f t="shared" si="13"/>
        <v>0.17699999999999999</v>
      </c>
      <c r="BG65" s="87">
        <f t="shared" si="14"/>
        <v>0.26549999999999996</v>
      </c>
      <c r="BH65" s="88"/>
    </row>
    <row r="66" spans="1:60" s="89" customFormat="1" ht="25.15" customHeight="1" x14ac:dyDescent="0.25">
      <c r="A66" s="50" t="s">
        <v>125</v>
      </c>
      <c r="B66" s="51">
        <f>V66</f>
        <v>0</v>
      </c>
      <c r="C66" s="51">
        <f>X66</f>
        <v>0</v>
      </c>
      <c r="D66" s="51">
        <v>0</v>
      </c>
      <c r="E66" s="51">
        <v>9.15</v>
      </c>
      <c r="F66" s="51">
        <v>0</v>
      </c>
      <c r="G66" s="51">
        <v>0</v>
      </c>
      <c r="H66" s="51">
        <v>1.2</v>
      </c>
      <c r="I66" s="52">
        <f>AJ66</f>
        <v>0</v>
      </c>
      <c r="J66" s="53">
        <f>AK66</f>
        <v>0</v>
      </c>
      <c r="K66" s="52">
        <f>AL66</f>
        <v>0</v>
      </c>
      <c r="L66" s="54">
        <f>AM66</f>
        <v>0</v>
      </c>
      <c r="M66" s="55">
        <f>SUM(B66:L66)</f>
        <v>10.35</v>
      </c>
      <c r="N66" s="56">
        <v>58</v>
      </c>
      <c r="O66" s="92"/>
      <c r="P66"/>
      <c r="Q66" s="2"/>
      <c r="R66" s="58"/>
      <c r="S66" s="91"/>
      <c r="T66" s="60"/>
      <c r="U66" s="61"/>
      <c r="V66" s="62"/>
      <c r="W66" s="61"/>
      <c r="X66" s="63"/>
      <c r="Y66" s="61"/>
      <c r="Z66" s="63" t="e">
        <f t="shared" ref="Z66" si="175">Y66*#REF!</f>
        <v>#REF!</v>
      </c>
      <c r="AA66" s="61">
        <v>-35</v>
      </c>
      <c r="AB66" s="63" t="e">
        <f t="shared" ref="AB66" si="176">AA66*#REF!</f>
        <v>#REF!</v>
      </c>
      <c r="AC66" s="61">
        <v>-35</v>
      </c>
      <c r="AD66" s="63" t="e">
        <f t="shared" ref="AD66" si="177">AC66*#REF!</f>
        <v>#REF!</v>
      </c>
      <c r="AE66" s="61">
        <v>-35</v>
      </c>
      <c r="AF66" s="63" t="e">
        <f t="shared" ref="AF66" si="178">AE66*#REF!</f>
        <v>#REF!</v>
      </c>
      <c r="AG66" s="64" t="e">
        <f t="shared" si="1"/>
        <v>#REF!</v>
      </c>
      <c r="AH66" s="61">
        <v>-35</v>
      </c>
      <c r="AI66" s="65" t="e">
        <f t="shared" ref="AI66" si="179">AH66*#REF!</f>
        <v>#REF!</v>
      </c>
      <c r="AJ66" s="66">
        <v>0</v>
      </c>
      <c r="AK66" s="67">
        <v>0</v>
      </c>
      <c r="AL66" s="68">
        <v>0</v>
      </c>
      <c r="AM66" s="69">
        <v>0</v>
      </c>
      <c r="AN66" s="70"/>
      <c r="AO66" s="71">
        <f t="shared" si="2"/>
        <v>5.1749999999999998</v>
      </c>
      <c r="AP66" s="72">
        <f t="shared" si="3"/>
        <v>3.6224999999999996</v>
      </c>
      <c r="AQ66" s="73">
        <f t="shared" si="4"/>
        <v>2.8462499999999999</v>
      </c>
      <c r="AR66" s="74" t="e">
        <f t="shared" ref="AR66" si="180">(M66-L66)/100*#REF!+AQ66</f>
        <v>#REF!</v>
      </c>
      <c r="AS66" s="75">
        <f t="shared" si="0"/>
        <v>2.4322499999999998</v>
      </c>
      <c r="AT66" s="76" t="e">
        <f t="shared" ref="AT66" si="181">(M66-L66)/100*#REF!+AS66</f>
        <v>#REF!</v>
      </c>
      <c r="AU66" s="77">
        <f t="shared" si="5"/>
        <v>2.12175</v>
      </c>
      <c r="AV66" s="77" t="e">
        <f t="shared" ref="AV66" si="182">(M66-L66)/100*#REF!+AU66</f>
        <v>#REF!</v>
      </c>
      <c r="AW66" s="78">
        <f t="shared" si="6"/>
        <v>1.6973999999999998</v>
      </c>
      <c r="AX66" s="78" t="e">
        <f t="shared" ref="AX66" si="183">(M66-L66)/100*#REF!+AW66</f>
        <v>#REF!</v>
      </c>
      <c r="AY66" s="79">
        <f t="shared" si="7"/>
        <v>1.0349999999999999</v>
      </c>
      <c r="AZ66" s="80">
        <f t="shared" si="8"/>
        <v>0.51749999999999996</v>
      </c>
      <c r="BA66" s="81">
        <f t="shared" si="9"/>
        <v>0.3105</v>
      </c>
      <c r="BB66" s="82" t="e">
        <f t="shared" ref="BB66" si="184">(M66-L66)/100*#REF!</f>
        <v>#REF!</v>
      </c>
      <c r="BC66" s="83">
        <f t="shared" si="10"/>
        <v>0.20699999999999999</v>
      </c>
      <c r="BD66" s="84">
        <f t="shared" si="11"/>
        <v>0.10349999999999999</v>
      </c>
      <c r="BE66" s="85">
        <f t="shared" si="12"/>
        <v>0.10349999999999999</v>
      </c>
      <c r="BF66" s="86">
        <f t="shared" si="13"/>
        <v>0.20699999999999999</v>
      </c>
      <c r="BG66" s="87">
        <f t="shared" si="14"/>
        <v>0.3105</v>
      </c>
      <c r="BH66" s="88"/>
    </row>
    <row r="67" spans="1:60" s="89" customFormat="1" ht="25.15" customHeight="1" x14ac:dyDescent="0.25">
      <c r="A67" s="50" t="s">
        <v>126</v>
      </c>
      <c r="B67" s="51">
        <v>3.6</v>
      </c>
      <c r="C67" s="51">
        <f>X67</f>
        <v>0</v>
      </c>
      <c r="D67" s="51">
        <v>0</v>
      </c>
      <c r="E67" s="51">
        <v>0</v>
      </c>
      <c r="F67" s="51">
        <v>0</v>
      </c>
      <c r="G67" s="51">
        <v>0.6</v>
      </c>
      <c r="H67" s="51">
        <v>6</v>
      </c>
      <c r="I67" s="52">
        <f>AJ67</f>
        <v>0</v>
      </c>
      <c r="J67" s="53">
        <f>AK67</f>
        <v>0</v>
      </c>
      <c r="K67" s="52">
        <f>AL67</f>
        <v>0</v>
      </c>
      <c r="L67" s="54">
        <f>AM67</f>
        <v>0</v>
      </c>
      <c r="M67" s="55">
        <f>SUM(B67:L67)</f>
        <v>10.199999999999999</v>
      </c>
      <c r="N67" s="56">
        <v>59</v>
      </c>
      <c r="O67" s="92"/>
      <c r="P67"/>
      <c r="Q67" s="2"/>
      <c r="R67" s="58"/>
      <c r="S67" s="91"/>
      <c r="T67" s="60"/>
      <c r="U67" s="61"/>
      <c r="V67" s="62"/>
      <c r="W67" s="61"/>
      <c r="X67" s="63"/>
      <c r="Y67" s="61"/>
      <c r="Z67" s="63" t="e">
        <f t="shared" ref="Z67" si="185">Y67*#REF!</f>
        <v>#REF!</v>
      </c>
      <c r="AA67" s="61">
        <v>-34</v>
      </c>
      <c r="AB67" s="63" t="e">
        <f t="shared" ref="AB67" si="186">AA67*#REF!</f>
        <v>#REF!</v>
      </c>
      <c r="AC67" s="61">
        <v>-34</v>
      </c>
      <c r="AD67" s="63" t="e">
        <f t="shared" ref="AD67" si="187">AC67*#REF!</f>
        <v>#REF!</v>
      </c>
      <c r="AE67" s="61">
        <v>-34</v>
      </c>
      <c r="AF67" s="63" t="e">
        <f t="shared" ref="AF67" si="188">AE67*#REF!</f>
        <v>#REF!</v>
      </c>
      <c r="AG67" s="64" t="e">
        <f t="shared" si="1"/>
        <v>#REF!</v>
      </c>
      <c r="AH67" s="61">
        <v>-34</v>
      </c>
      <c r="AI67" s="65" t="e">
        <f t="shared" ref="AI67" si="189">AH67*#REF!</f>
        <v>#REF!</v>
      </c>
      <c r="AJ67" s="66">
        <v>0</v>
      </c>
      <c r="AK67" s="67">
        <v>0</v>
      </c>
      <c r="AL67" s="68">
        <v>0</v>
      </c>
      <c r="AM67" s="69">
        <v>0</v>
      </c>
      <c r="AN67" s="70"/>
      <c r="AO67" s="71">
        <f t="shared" si="2"/>
        <v>5.0999999999999996</v>
      </c>
      <c r="AP67" s="72">
        <f t="shared" si="3"/>
        <v>3.57</v>
      </c>
      <c r="AQ67" s="73">
        <f t="shared" si="4"/>
        <v>2.8049999999999997</v>
      </c>
      <c r="AR67" s="74" t="e">
        <f t="shared" ref="AR67" si="190">(M67-L67)/100*#REF!+AQ67</f>
        <v>#REF!</v>
      </c>
      <c r="AS67" s="75">
        <f t="shared" si="0"/>
        <v>2.3969999999999998</v>
      </c>
      <c r="AT67" s="76" t="e">
        <f t="shared" ref="AT67" si="191">(M67-L67)/100*#REF!+AS67</f>
        <v>#REF!</v>
      </c>
      <c r="AU67" s="77">
        <f t="shared" si="5"/>
        <v>2.0909999999999997</v>
      </c>
      <c r="AV67" s="77" t="e">
        <f t="shared" ref="AV67" si="192">(M67-L67)/100*#REF!+AU67</f>
        <v>#REF!</v>
      </c>
      <c r="AW67" s="78">
        <f t="shared" si="6"/>
        <v>1.6727999999999998</v>
      </c>
      <c r="AX67" s="78" t="e">
        <f t="shared" ref="AX67" si="193">(M67-L67)/100*#REF!+AW67</f>
        <v>#REF!</v>
      </c>
      <c r="AY67" s="79">
        <f t="shared" si="7"/>
        <v>1.02</v>
      </c>
      <c r="AZ67" s="80">
        <f t="shared" si="8"/>
        <v>0.51</v>
      </c>
      <c r="BA67" s="81">
        <f t="shared" si="9"/>
        <v>0.30599999999999999</v>
      </c>
      <c r="BB67" s="82" t="e">
        <f t="shared" ref="BB67" si="194">(M67-L67)/100*#REF!</f>
        <v>#REF!</v>
      </c>
      <c r="BC67" s="83">
        <f t="shared" si="10"/>
        <v>0.20399999999999999</v>
      </c>
      <c r="BD67" s="84">
        <f t="shared" si="11"/>
        <v>0.10199999999999999</v>
      </c>
      <c r="BE67" s="85">
        <f t="shared" si="12"/>
        <v>0.10199999999999999</v>
      </c>
      <c r="BF67" s="86">
        <f t="shared" si="13"/>
        <v>0.20399999999999999</v>
      </c>
      <c r="BG67" s="87">
        <f t="shared" si="14"/>
        <v>0.30599999999999999</v>
      </c>
      <c r="BH67" s="88"/>
    </row>
    <row r="68" spans="1:60" s="89" customFormat="1" ht="25.15" customHeight="1" x14ac:dyDescent="0.25">
      <c r="A68" s="50" t="s">
        <v>127</v>
      </c>
      <c r="B68" s="51">
        <f>V68</f>
        <v>0</v>
      </c>
      <c r="C68" s="51">
        <f>X68</f>
        <v>0</v>
      </c>
      <c r="D68" s="51">
        <v>2.4</v>
      </c>
      <c r="E68" s="51">
        <v>0</v>
      </c>
      <c r="F68" s="51">
        <v>1.2</v>
      </c>
      <c r="G68" s="51">
        <v>0</v>
      </c>
      <c r="H68" s="51">
        <v>6</v>
      </c>
      <c r="I68" s="52">
        <f>AJ68</f>
        <v>0</v>
      </c>
      <c r="J68" s="53">
        <f>AK68</f>
        <v>0</v>
      </c>
      <c r="K68" s="52">
        <f>AL68</f>
        <v>0</v>
      </c>
      <c r="L68" s="54">
        <f>AM68</f>
        <v>0</v>
      </c>
      <c r="M68" s="55">
        <f>SUM(B68:L68)</f>
        <v>9.6</v>
      </c>
      <c r="N68" s="56">
        <v>60</v>
      </c>
      <c r="O68" s="92"/>
      <c r="P68"/>
      <c r="Q68" s="2"/>
      <c r="R68" s="58"/>
      <c r="S68" s="91"/>
      <c r="T68" s="60"/>
      <c r="U68" s="61"/>
      <c r="V68" s="62"/>
      <c r="W68" s="61"/>
      <c r="X68" s="63"/>
      <c r="Y68" s="61"/>
      <c r="Z68" s="63" t="e">
        <f t="shared" ref="Z68" si="195">Y68*#REF!</f>
        <v>#REF!</v>
      </c>
      <c r="AA68" s="61">
        <v>-33</v>
      </c>
      <c r="AB68" s="63" t="e">
        <f t="shared" ref="AB68" si="196">AA68*#REF!</f>
        <v>#REF!</v>
      </c>
      <c r="AC68" s="61">
        <v>-33</v>
      </c>
      <c r="AD68" s="63" t="e">
        <f t="shared" ref="AD68" si="197">AC68*#REF!</f>
        <v>#REF!</v>
      </c>
      <c r="AE68" s="61">
        <v>-33</v>
      </c>
      <c r="AF68" s="63" t="e">
        <f t="shared" ref="AF68" si="198">AE68*#REF!</f>
        <v>#REF!</v>
      </c>
      <c r="AG68" s="64" t="e">
        <f t="shared" si="1"/>
        <v>#REF!</v>
      </c>
      <c r="AH68" s="61">
        <v>-33</v>
      </c>
      <c r="AI68" s="65" t="e">
        <f t="shared" ref="AI68" si="199">AH68*#REF!</f>
        <v>#REF!</v>
      </c>
      <c r="AJ68" s="66">
        <v>0</v>
      </c>
      <c r="AK68" s="67">
        <v>0</v>
      </c>
      <c r="AL68" s="68">
        <v>0</v>
      </c>
      <c r="AM68" s="69">
        <v>0</v>
      </c>
      <c r="AN68" s="70"/>
      <c r="AO68" s="71">
        <f t="shared" si="2"/>
        <v>4.8</v>
      </c>
      <c r="AP68" s="72">
        <f t="shared" si="3"/>
        <v>3.36</v>
      </c>
      <c r="AQ68" s="73">
        <f t="shared" si="4"/>
        <v>2.64</v>
      </c>
      <c r="AR68" s="74" t="e">
        <f t="shared" ref="AR68" si="200">(M68-L68)/100*#REF!+AQ68</f>
        <v>#REF!</v>
      </c>
      <c r="AS68" s="75">
        <f t="shared" si="0"/>
        <v>2.2560000000000002</v>
      </c>
      <c r="AT68" s="76" t="e">
        <f t="shared" ref="AT68" si="201">(M68-L68)/100*#REF!+AS68</f>
        <v>#REF!</v>
      </c>
      <c r="AU68" s="77">
        <f t="shared" si="5"/>
        <v>1.968</v>
      </c>
      <c r="AV68" s="77" t="e">
        <f t="shared" ref="AV68" si="202">(M68-L68)/100*#REF!+AU68</f>
        <v>#REF!</v>
      </c>
      <c r="AW68" s="78">
        <f t="shared" si="6"/>
        <v>1.5743999999999998</v>
      </c>
      <c r="AX68" s="78" t="e">
        <f t="shared" ref="AX68" si="203">(M68-L68)/100*#REF!+AW68</f>
        <v>#REF!</v>
      </c>
      <c r="AY68" s="79">
        <f t="shared" si="7"/>
        <v>0.96</v>
      </c>
      <c r="AZ68" s="80">
        <f t="shared" si="8"/>
        <v>0.48</v>
      </c>
      <c r="BA68" s="81">
        <f t="shared" si="9"/>
        <v>0.28800000000000003</v>
      </c>
      <c r="BB68" s="82" t="e">
        <f t="shared" ref="BB68" si="204">(M68-L68)/100*#REF!</f>
        <v>#REF!</v>
      </c>
      <c r="BC68" s="83">
        <f t="shared" si="10"/>
        <v>0.192</v>
      </c>
      <c r="BD68" s="84">
        <f t="shared" si="11"/>
        <v>9.6000000000000002E-2</v>
      </c>
      <c r="BE68" s="85">
        <f t="shared" si="12"/>
        <v>9.6000000000000002E-2</v>
      </c>
      <c r="BF68" s="86">
        <f t="shared" si="13"/>
        <v>0.192</v>
      </c>
      <c r="BG68" s="87">
        <f t="shared" si="14"/>
        <v>0.28800000000000003</v>
      </c>
      <c r="BH68" s="88"/>
    </row>
    <row r="69" spans="1:60" s="89" customFormat="1" ht="25.15" customHeight="1" x14ac:dyDescent="0.25">
      <c r="A69" s="50" t="s">
        <v>128</v>
      </c>
      <c r="B69" s="51">
        <v>4.8</v>
      </c>
      <c r="C69" s="51">
        <f>X69</f>
        <v>0</v>
      </c>
      <c r="D69" s="51">
        <v>3.2</v>
      </c>
      <c r="E69" s="51">
        <v>0</v>
      </c>
      <c r="F69" s="51">
        <v>0</v>
      </c>
      <c r="G69" s="51">
        <v>0</v>
      </c>
      <c r="H69" s="51">
        <v>1.3</v>
      </c>
      <c r="I69" s="52">
        <f>AJ69</f>
        <v>0</v>
      </c>
      <c r="J69" s="53">
        <f>AK69</f>
        <v>0</v>
      </c>
      <c r="K69" s="52">
        <f>AL69</f>
        <v>0</v>
      </c>
      <c r="L69" s="54">
        <f>AM69</f>
        <v>0</v>
      </c>
      <c r="M69" s="55">
        <f>SUM(B69:L69)</f>
        <v>9.3000000000000007</v>
      </c>
      <c r="N69" s="56">
        <v>61</v>
      </c>
      <c r="O69" s="92"/>
      <c r="P69"/>
      <c r="Q69" s="2"/>
      <c r="R69" s="58"/>
      <c r="S69" s="91"/>
      <c r="T69" s="60"/>
      <c r="U69" s="61"/>
      <c r="V69" s="62"/>
      <c r="W69" s="61"/>
      <c r="X69" s="63"/>
      <c r="Y69" s="61"/>
      <c r="Z69" s="63" t="e">
        <f t="shared" ref="Z69" si="205">Y69*#REF!</f>
        <v>#REF!</v>
      </c>
      <c r="AA69" s="61">
        <v>-32</v>
      </c>
      <c r="AB69" s="63" t="e">
        <f t="shared" ref="AB69" si="206">AA69*#REF!</f>
        <v>#REF!</v>
      </c>
      <c r="AC69" s="61">
        <v>-32</v>
      </c>
      <c r="AD69" s="63" t="e">
        <f t="shared" ref="AD69" si="207">AC69*#REF!</f>
        <v>#REF!</v>
      </c>
      <c r="AE69" s="61">
        <v>-32</v>
      </c>
      <c r="AF69" s="63" t="e">
        <f t="shared" ref="AF69" si="208">AE69*#REF!</f>
        <v>#REF!</v>
      </c>
      <c r="AG69" s="64" t="e">
        <f t="shared" si="1"/>
        <v>#REF!</v>
      </c>
      <c r="AH69" s="61">
        <v>-32</v>
      </c>
      <c r="AI69" s="65" t="e">
        <f t="shared" ref="AI69" si="209">AH69*#REF!</f>
        <v>#REF!</v>
      </c>
      <c r="AJ69" s="66">
        <v>0</v>
      </c>
      <c r="AK69" s="67">
        <v>0</v>
      </c>
      <c r="AL69" s="68">
        <v>0</v>
      </c>
      <c r="AM69" s="69">
        <v>0</v>
      </c>
      <c r="AN69" s="70"/>
      <c r="AO69" s="71">
        <f t="shared" si="2"/>
        <v>4.6500000000000004</v>
      </c>
      <c r="AP69" s="72">
        <f t="shared" si="3"/>
        <v>3.2550000000000003</v>
      </c>
      <c r="AQ69" s="73">
        <f t="shared" si="4"/>
        <v>2.5575000000000006</v>
      </c>
      <c r="AR69" s="74" t="e">
        <f t="shared" ref="AR69" si="210">(M69-L69)/100*#REF!+AQ69</f>
        <v>#REF!</v>
      </c>
      <c r="AS69" s="75">
        <f t="shared" si="0"/>
        <v>2.1855000000000002</v>
      </c>
      <c r="AT69" s="76" t="e">
        <f t="shared" ref="AT69" si="211">(M69-L69)/100*#REF!+AS69</f>
        <v>#REF!</v>
      </c>
      <c r="AU69" s="77">
        <f t="shared" si="5"/>
        <v>1.9065000000000003</v>
      </c>
      <c r="AV69" s="77" t="e">
        <f t="shared" ref="AV69" si="212">(M69-L69)/100*#REF!+AU69</f>
        <v>#REF!</v>
      </c>
      <c r="AW69" s="78">
        <f t="shared" si="6"/>
        <v>1.5252000000000001</v>
      </c>
      <c r="AX69" s="78" t="e">
        <f t="shared" ref="AX69" si="213">(M69-L69)/100*#REF!+AW69</f>
        <v>#REF!</v>
      </c>
      <c r="AY69" s="79">
        <f t="shared" si="7"/>
        <v>0.93000000000000016</v>
      </c>
      <c r="AZ69" s="80">
        <f t="shared" si="8"/>
        <v>0.46500000000000008</v>
      </c>
      <c r="BA69" s="81">
        <f t="shared" si="9"/>
        <v>0.27900000000000003</v>
      </c>
      <c r="BB69" s="82" t="e">
        <f t="shared" ref="BB69" si="214">(M69-L69)/100*#REF!</f>
        <v>#REF!</v>
      </c>
      <c r="BC69" s="83">
        <f t="shared" si="10"/>
        <v>0.18600000000000003</v>
      </c>
      <c r="BD69" s="84">
        <f t="shared" si="11"/>
        <v>9.3000000000000013E-2</v>
      </c>
      <c r="BE69" s="85">
        <f t="shared" si="12"/>
        <v>9.3000000000000013E-2</v>
      </c>
      <c r="BF69" s="86">
        <f t="shared" si="13"/>
        <v>0.18600000000000003</v>
      </c>
      <c r="BG69" s="87">
        <f t="shared" si="14"/>
        <v>0.27900000000000003</v>
      </c>
      <c r="BH69" s="88"/>
    </row>
    <row r="70" spans="1:60" s="89" customFormat="1" ht="25.15" customHeight="1" x14ac:dyDescent="0.25">
      <c r="A70" s="50" t="s">
        <v>129</v>
      </c>
      <c r="B70" s="51">
        <v>4.8</v>
      </c>
      <c r="C70" s="51">
        <f>X70</f>
        <v>0</v>
      </c>
      <c r="D70" s="51">
        <v>1.6</v>
      </c>
      <c r="E70" s="51">
        <v>0.45</v>
      </c>
      <c r="F70" s="51">
        <v>0</v>
      </c>
      <c r="G70" s="51">
        <v>0</v>
      </c>
      <c r="H70" s="51">
        <v>2.1</v>
      </c>
      <c r="I70" s="52">
        <f>AJ70</f>
        <v>0</v>
      </c>
      <c r="J70" s="53">
        <f>AK70</f>
        <v>0</v>
      </c>
      <c r="K70" s="52">
        <f>AL70</f>
        <v>0</v>
      </c>
      <c r="L70" s="54">
        <f>AM70</f>
        <v>0</v>
      </c>
      <c r="M70" s="55">
        <f>SUM(B70:L70)</f>
        <v>8.9500000000000011</v>
      </c>
      <c r="N70" s="56">
        <v>62</v>
      </c>
      <c r="O70" s="92"/>
      <c r="P70"/>
      <c r="Q70" s="2"/>
      <c r="R70" s="58"/>
      <c r="S70" s="91"/>
      <c r="T70" s="60"/>
      <c r="U70" s="61"/>
      <c r="V70" s="62"/>
      <c r="W70" s="61"/>
      <c r="X70" s="63"/>
      <c r="Y70" s="61"/>
      <c r="Z70" s="63" t="e">
        <f>Y70*#REF!</f>
        <v>#REF!</v>
      </c>
      <c r="AA70" s="61">
        <v>-30</v>
      </c>
      <c r="AB70" s="63" t="e">
        <f>AA70*#REF!</f>
        <v>#REF!</v>
      </c>
      <c r="AC70" s="61">
        <v>-30</v>
      </c>
      <c r="AD70" s="63" t="e">
        <f>AC70*#REF!</f>
        <v>#REF!</v>
      </c>
      <c r="AE70" s="61">
        <v>-30</v>
      </c>
      <c r="AF70" s="63" t="e">
        <f>AE70*#REF!</f>
        <v>#REF!</v>
      </c>
      <c r="AG70" s="64" t="e">
        <f t="shared" si="1"/>
        <v>#REF!</v>
      </c>
      <c r="AH70" s="61">
        <v>-30</v>
      </c>
      <c r="AI70" s="65" t="e">
        <f>AH70*#REF!</f>
        <v>#REF!</v>
      </c>
      <c r="AJ70" s="66">
        <v>0</v>
      </c>
      <c r="AK70" s="67">
        <v>0</v>
      </c>
      <c r="AL70" s="68">
        <v>0</v>
      </c>
      <c r="AM70" s="69">
        <v>0</v>
      </c>
      <c r="AN70" s="70"/>
      <c r="AO70" s="71">
        <f t="shared" si="2"/>
        <v>4.4750000000000005</v>
      </c>
      <c r="AP70" s="72">
        <f t="shared" si="3"/>
        <v>3.1325000000000003</v>
      </c>
      <c r="AQ70" s="73">
        <f t="shared" si="4"/>
        <v>2.4612500000000002</v>
      </c>
      <c r="AR70" s="74" t="e">
        <f t="shared" ref="AR70" si="215">(M70-L70)/100*#REF!+AQ70</f>
        <v>#REF!</v>
      </c>
      <c r="AS70" s="75">
        <f t="shared" si="0"/>
        <v>2.1032500000000001</v>
      </c>
      <c r="AT70" s="76" t="e">
        <f t="shared" ref="AT70" si="216">(M70-L70)/100*#REF!+AS70</f>
        <v>#REF!</v>
      </c>
      <c r="AU70" s="77">
        <f t="shared" si="5"/>
        <v>1.8347500000000001</v>
      </c>
      <c r="AV70" s="77" t="e">
        <f t="shared" ref="AV70" si="217">(M70-L70)/100*#REF!+AU70</f>
        <v>#REF!</v>
      </c>
      <c r="AW70" s="78">
        <f t="shared" si="6"/>
        <v>1.4678</v>
      </c>
      <c r="AX70" s="78" t="e">
        <f t="shared" ref="AX70" si="218">(M70-L70)/100*#REF!+AW70</f>
        <v>#REF!</v>
      </c>
      <c r="AY70" s="79">
        <f t="shared" si="7"/>
        <v>0.89500000000000013</v>
      </c>
      <c r="AZ70" s="80">
        <f t="shared" si="8"/>
        <v>0.44750000000000006</v>
      </c>
      <c r="BA70" s="81">
        <f t="shared" si="9"/>
        <v>0.26850000000000002</v>
      </c>
      <c r="BB70" s="82" t="e">
        <f t="shared" ref="BB70" si="219">(M70-L70)/100*#REF!</f>
        <v>#REF!</v>
      </c>
      <c r="BC70" s="83">
        <f t="shared" si="10"/>
        <v>0.17900000000000002</v>
      </c>
      <c r="BD70" s="84">
        <f t="shared" si="11"/>
        <v>8.950000000000001E-2</v>
      </c>
      <c r="BE70" s="85">
        <f t="shared" si="12"/>
        <v>8.950000000000001E-2</v>
      </c>
      <c r="BF70" s="86">
        <f t="shared" si="13"/>
        <v>0.17900000000000002</v>
      </c>
      <c r="BG70" s="87">
        <f t="shared" si="14"/>
        <v>0.26850000000000002</v>
      </c>
      <c r="BH70" s="88"/>
    </row>
    <row r="71" spans="1:60" s="89" customFormat="1" ht="25.15" customHeight="1" x14ac:dyDescent="0.25">
      <c r="A71" s="50" t="s">
        <v>130</v>
      </c>
      <c r="B71" s="51">
        <f>V71</f>
        <v>0</v>
      </c>
      <c r="C71" s="51">
        <f>X71</f>
        <v>0</v>
      </c>
      <c r="D71" s="51">
        <v>0</v>
      </c>
      <c r="E71" s="51">
        <v>6.9</v>
      </c>
      <c r="F71" s="51">
        <v>0</v>
      </c>
      <c r="G71" s="51">
        <v>0</v>
      </c>
      <c r="H71" s="51">
        <v>0</v>
      </c>
      <c r="I71" s="52">
        <f>AJ71</f>
        <v>0</v>
      </c>
      <c r="J71" s="53">
        <f>AK71</f>
        <v>0</v>
      </c>
      <c r="K71" s="52">
        <f>AL71</f>
        <v>0</v>
      </c>
      <c r="L71" s="54">
        <v>1.69</v>
      </c>
      <c r="M71" s="55">
        <f>SUM(B71:L71)</f>
        <v>8.59</v>
      </c>
      <c r="N71" s="56">
        <v>63</v>
      </c>
      <c r="O71" s="92"/>
      <c r="P71"/>
      <c r="Q71" s="2"/>
      <c r="R71" s="58"/>
      <c r="S71" s="91"/>
      <c r="T71" s="60"/>
      <c r="U71" s="61"/>
      <c r="V71" s="62"/>
      <c r="W71" s="61"/>
      <c r="X71" s="63"/>
      <c r="Y71" s="61"/>
      <c r="Z71" s="63" t="e">
        <f>Y71*#REF!</f>
        <v>#REF!</v>
      </c>
      <c r="AA71" s="61">
        <v>-29</v>
      </c>
      <c r="AB71" s="63" t="e">
        <f>AA71*#REF!</f>
        <v>#REF!</v>
      </c>
      <c r="AC71" s="61">
        <v>-29</v>
      </c>
      <c r="AD71" s="63" t="e">
        <f>AC71*#REF!</f>
        <v>#REF!</v>
      </c>
      <c r="AE71" s="61">
        <v>-29</v>
      </c>
      <c r="AF71" s="63" t="e">
        <f>AE71*#REF!</f>
        <v>#REF!</v>
      </c>
      <c r="AG71" s="64" t="e">
        <f t="shared" si="1"/>
        <v>#REF!</v>
      </c>
      <c r="AH71" s="61">
        <v>-29</v>
      </c>
      <c r="AI71" s="65" t="e">
        <f>AH71*#REF!</f>
        <v>#REF!</v>
      </c>
      <c r="AJ71" s="66">
        <v>0</v>
      </c>
      <c r="AK71" s="67">
        <v>0</v>
      </c>
      <c r="AL71" s="68">
        <v>0</v>
      </c>
      <c r="AM71" s="69">
        <v>0</v>
      </c>
      <c r="AN71" s="70"/>
      <c r="AO71" s="71">
        <f t="shared" si="2"/>
        <v>3.45</v>
      </c>
      <c r="AP71" s="72">
        <f t="shared" si="3"/>
        <v>2.415</v>
      </c>
      <c r="AQ71" s="73">
        <f t="shared" si="4"/>
        <v>1.8975000000000002</v>
      </c>
      <c r="AR71" s="74" t="e">
        <f t="shared" ref="AR71" si="220">(M71-L71)/100*#REF!+AQ71</f>
        <v>#REF!</v>
      </c>
      <c r="AS71" s="75">
        <f t="shared" si="0"/>
        <v>1.6215000000000002</v>
      </c>
      <c r="AT71" s="76" t="e">
        <f t="shared" ref="AT71" si="221">(M71-L71)/100*#REF!+AS71</f>
        <v>#REF!</v>
      </c>
      <c r="AU71" s="77">
        <f t="shared" si="5"/>
        <v>1.4145000000000001</v>
      </c>
      <c r="AV71" s="77" t="e">
        <f t="shared" ref="AV71" si="222">(M71-L71)/100*#REF!+AU71</f>
        <v>#REF!</v>
      </c>
      <c r="AW71" s="78">
        <f t="shared" si="6"/>
        <v>1.1315999999999999</v>
      </c>
      <c r="AX71" s="78" t="e">
        <f t="shared" ref="AX71" si="223">(M71-L71)/100*#REF!+AW71</f>
        <v>#REF!</v>
      </c>
      <c r="AY71" s="79">
        <f t="shared" si="7"/>
        <v>0.69000000000000006</v>
      </c>
      <c r="AZ71" s="80">
        <f t="shared" si="8"/>
        <v>0.34500000000000003</v>
      </c>
      <c r="BA71" s="81">
        <f t="shared" si="9"/>
        <v>0.20700000000000002</v>
      </c>
      <c r="BB71" s="82" t="e">
        <f t="shared" ref="BB71" si="224">(M71-L71)/100*#REF!</f>
        <v>#REF!</v>
      </c>
      <c r="BC71" s="83">
        <f t="shared" si="10"/>
        <v>0.13800000000000001</v>
      </c>
      <c r="BD71" s="84">
        <f t="shared" si="11"/>
        <v>6.9000000000000006E-2</v>
      </c>
      <c r="BE71" s="85">
        <f t="shared" si="12"/>
        <v>6.9000000000000006E-2</v>
      </c>
      <c r="BF71" s="86">
        <f t="shared" si="13"/>
        <v>0.13800000000000001</v>
      </c>
      <c r="BG71" s="87">
        <f t="shared" si="14"/>
        <v>0.20700000000000002</v>
      </c>
      <c r="BH71" s="88"/>
    </row>
    <row r="72" spans="1:60" s="89" customFormat="1" ht="25.15" customHeight="1" x14ac:dyDescent="0.25">
      <c r="A72" s="50" t="s">
        <v>131</v>
      </c>
      <c r="B72" s="51">
        <f>V72</f>
        <v>0</v>
      </c>
      <c r="C72" s="51">
        <f>X72</f>
        <v>0</v>
      </c>
      <c r="D72" s="51">
        <v>0</v>
      </c>
      <c r="E72" s="51">
        <v>0</v>
      </c>
      <c r="F72" s="51">
        <v>0</v>
      </c>
      <c r="G72" s="51">
        <v>0</v>
      </c>
      <c r="H72" s="51">
        <v>5.4</v>
      </c>
      <c r="I72" s="52">
        <f>AJ72</f>
        <v>0</v>
      </c>
      <c r="J72" s="53">
        <f>AK72</f>
        <v>0</v>
      </c>
      <c r="K72" s="52">
        <f>AL72</f>
        <v>0</v>
      </c>
      <c r="L72" s="54">
        <v>1.07</v>
      </c>
      <c r="M72" s="55">
        <f>SUM(B72:L72)</f>
        <v>6.4700000000000006</v>
      </c>
      <c r="N72" s="56">
        <v>64</v>
      </c>
      <c r="O72" s="92"/>
      <c r="P72"/>
      <c r="Q72" s="2"/>
      <c r="R72" s="58"/>
      <c r="S72" s="91"/>
      <c r="T72" s="60"/>
      <c r="U72" s="61"/>
      <c r="V72" s="62"/>
      <c r="W72" s="61"/>
      <c r="X72" s="63"/>
      <c r="Y72" s="61"/>
      <c r="Z72" s="63" t="e">
        <f>Y72*#REF!</f>
        <v>#REF!</v>
      </c>
      <c r="AA72" s="61">
        <v>-27</v>
      </c>
      <c r="AB72" s="63" t="e">
        <f>AA72*#REF!</f>
        <v>#REF!</v>
      </c>
      <c r="AC72" s="61">
        <v>-27</v>
      </c>
      <c r="AD72" s="63" t="e">
        <f>AC72*#REF!</f>
        <v>#REF!</v>
      </c>
      <c r="AE72" s="61">
        <v>-27</v>
      </c>
      <c r="AF72" s="63" t="e">
        <f>AE72*#REF!</f>
        <v>#REF!</v>
      </c>
      <c r="AG72" s="64" t="e">
        <f t="shared" si="1"/>
        <v>#REF!</v>
      </c>
      <c r="AH72" s="61">
        <v>-27</v>
      </c>
      <c r="AI72" s="65" t="e">
        <f>AH72*#REF!</f>
        <v>#REF!</v>
      </c>
      <c r="AJ72" s="66">
        <v>0</v>
      </c>
      <c r="AK72" s="67">
        <v>0</v>
      </c>
      <c r="AL72" s="68">
        <v>0</v>
      </c>
      <c r="AM72" s="69">
        <v>0</v>
      </c>
      <c r="AN72" s="70"/>
      <c r="AO72" s="71">
        <f t="shared" si="2"/>
        <v>2.7</v>
      </c>
      <c r="AP72" s="72">
        <f t="shared" si="3"/>
        <v>1.8900000000000001</v>
      </c>
      <c r="AQ72" s="73">
        <f t="shared" si="4"/>
        <v>1.4850000000000001</v>
      </c>
      <c r="AR72" s="74" t="e">
        <f t="shared" ref="AR72" si="225">(M72-L72)/100*#REF!+AQ72</f>
        <v>#REF!</v>
      </c>
      <c r="AS72" s="75">
        <f t="shared" si="0"/>
        <v>1.2690000000000001</v>
      </c>
      <c r="AT72" s="76" t="e">
        <f t="shared" ref="AT72" si="226">(M72-L72)/100*#REF!+AS72</f>
        <v>#REF!</v>
      </c>
      <c r="AU72" s="77">
        <f t="shared" si="5"/>
        <v>1.1070000000000002</v>
      </c>
      <c r="AV72" s="77" t="e">
        <f t="shared" ref="AV72" si="227">(M72-L72)/100*#REF!+AU72</f>
        <v>#REF!</v>
      </c>
      <c r="AW72" s="78">
        <f t="shared" si="6"/>
        <v>0.88560000000000005</v>
      </c>
      <c r="AX72" s="78" t="e">
        <f t="shared" ref="AX72" si="228">(M72-L72)/100*#REF!+AW72</f>
        <v>#REF!</v>
      </c>
      <c r="AY72" s="79">
        <f t="shared" si="7"/>
        <v>0.54</v>
      </c>
      <c r="AZ72" s="80">
        <f t="shared" si="8"/>
        <v>0.27</v>
      </c>
      <c r="BA72" s="81">
        <f t="shared" si="9"/>
        <v>0.16200000000000003</v>
      </c>
      <c r="BB72" s="82" t="e">
        <f t="shared" ref="BB72" si="229">(M72-L72)/100*#REF!</f>
        <v>#REF!</v>
      </c>
      <c r="BC72" s="83">
        <f t="shared" si="10"/>
        <v>0.10800000000000001</v>
      </c>
      <c r="BD72" s="84">
        <f t="shared" si="11"/>
        <v>5.4000000000000006E-2</v>
      </c>
      <c r="BE72" s="85">
        <f t="shared" si="12"/>
        <v>5.4000000000000006E-2</v>
      </c>
      <c r="BF72" s="86">
        <f t="shared" si="13"/>
        <v>0.10800000000000001</v>
      </c>
      <c r="BG72" s="87">
        <f t="shared" si="14"/>
        <v>0.16200000000000003</v>
      </c>
      <c r="BH72" s="88"/>
    </row>
    <row r="73" spans="1:60" s="89" customFormat="1" ht="25.15" customHeight="1" x14ac:dyDescent="0.25">
      <c r="A73" s="50" t="s">
        <v>132</v>
      </c>
      <c r="B73" s="51">
        <f>V73</f>
        <v>0</v>
      </c>
      <c r="C73" s="51">
        <v>2.4</v>
      </c>
      <c r="D73" s="51">
        <v>0</v>
      </c>
      <c r="E73" s="51">
        <v>0.9</v>
      </c>
      <c r="F73" s="51">
        <v>0</v>
      </c>
      <c r="G73" s="51">
        <v>0</v>
      </c>
      <c r="H73" s="51">
        <v>0.6</v>
      </c>
      <c r="I73" s="52">
        <f>AJ73</f>
        <v>0</v>
      </c>
      <c r="J73" s="53">
        <f>AK73</f>
        <v>0</v>
      </c>
      <c r="K73" s="52">
        <f>AL73</f>
        <v>0</v>
      </c>
      <c r="L73" s="54">
        <v>0</v>
      </c>
      <c r="M73" s="55">
        <f>SUM(B73:L73)</f>
        <v>3.9</v>
      </c>
      <c r="N73" s="56">
        <v>65</v>
      </c>
      <c r="O73" s="92"/>
      <c r="P73"/>
      <c r="Q73" s="2"/>
      <c r="R73" s="58"/>
      <c r="S73" s="91"/>
      <c r="T73" s="60"/>
      <c r="U73" s="61"/>
      <c r="V73" s="62"/>
      <c r="W73" s="61"/>
      <c r="X73" s="63"/>
      <c r="Y73" s="61"/>
      <c r="Z73" s="63" t="e">
        <f>Y73*#REF!</f>
        <v>#REF!</v>
      </c>
      <c r="AA73" s="61">
        <v>-23</v>
      </c>
      <c r="AB73" s="63" t="e">
        <f>AA73*#REF!</f>
        <v>#REF!</v>
      </c>
      <c r="AC73" s="61">
        <v>-23</v>
      </c>
      <c r="AD73" s="63" t="e">
        <f>AC73*#REF!</f>
        <v>#REF!</v>
      </c>
      <c r="AE73" s="61">
        <v>-23</v>
      </c>
      <c r="AF73" s="63" t="e">
        <f>AE73*#REF!</f>
        <v>#REF!</v>
      </c>
      <c r="AG73" s="64" t="e">
        <f t="shared" si="1"/>
        <v>#REF!</v>
      </c>
      <c r="AH73" s="61">
        <v>-23</v>
      </c>
      <c r="AI73" s="65" t="e">
        <f>AH73*#REF!</f>
        <v>#REF!</v>
      </c>
      <c r="AJ73" s="66">
        <v>0</v>
      </c>
      <c r="AK73" s="67">
        <v>0</v>
      </c>
      <c r="AL73" s="68">
        <v>0</v>
      </c>
      <c r="AM73" s="69">
        <v>0</v>
      </c>
      <c r="AN73" s="70"/>
      <c r="AO73" s="71">
        <f t="shared" si="2"/>
        <v>1.95</v>
      </c>
      <c r="AP73" s="72">
        <f t="shared" si="3"/>
        <v>1.365</v>
      </c>
      <c r="AQ73" s="73">
        <f t="shared" si="4"/>
        <v>1.0725</v>
      </c>
      <c r="AR73" s="74" t="e">
        <f>(M73-L73)/100*#REF!+AQ73</f>
        <v>#REF!</v>
      </c>
      <c r="AS73" s="75">
        <f t="shared" ref="AS73:AS76" si="230">(M73-L73)/100*23.5</f>
        <v>0.91649999999999998</v>
      </c>
      <c r="AT73" s="76" t="e">
        <f>(M73-L73)/100*#REF!+AS73</f>
        <v>#REF!</v>
      </c>
      <c r="AU73" s="77">
        <f t="shared" si="5"/>
        <v>0.79949999999999999</v>
      </c>
      <c r="AV73" s="77" t="e">
        <f>(M73-L73)/100*#REF!+AU73</f>
        <v>#REF!</v>
      </c>
      <c r="AW73" s="78">
        <f t="shared" si="6"/>
        <v>0.63959999999999995</v>
      </c>
      <c r="AX73" s="78" t="e">
        <f>(M73-L73)/100*#REF!+AW73</f>
        <v>#REF!</v>
      </c>
      <c r="AY73" s="79">
        <f t="shared" si="7"/>
        <v>0.39</v>
      </c>
      <c r="AZ73" s="80">
        <f t="shared" si="8"/>
        <v>0.19500000000000001</v>
      </c>
      <c r="BA73" s="81">
        <f t="shared" si="9"/>
        <v>0.11699999999999999</v>
      </c>
      <c r="BB73" s="82" t="e">
        <f>(M73-L73)/100*#REF!</f>
        <v>#REF!</v>
      </c>
      <c r="BC73" s="83">
        <f t="shared" si="10"/>
        <v>7.8E-2</v>
      </c>
      <c r="BD73" s="84">
        <f t="shared" si="11"/>
        <v>3.9E-2</v>
      </c>
      <c r="BE73" s="85">
        <f t="shared" si="12"/>
        <v>3.9E-2</v>
      </c>
      <c r="BF73" s="86">
        <f t="shared" si="13"/>
        <v>7.8E-2</v>
      </c>
      <c r="BG73" s="87">
        <f t="shared" si="14"/>
        <v>0.11699999999999999</v>
      </c>
      <c r="BH73" s="88"/>
    </row>
    <row r="74" spans="1:60" s="89" customFormat="1" ht="25.15" customHeight="1" x14ac:dyDescent="0.25">
      <c r="A74" s="50" t="s">
        <v>133</v>
      </c>
      <c r="B74" s="51">
        <f>V74</f>
        <v>0</v>
      </c>
      <c r="C74" s="51">
        <f>X74</f>
        <v>0</v>
      </c>
      <c r="D74" s="51">
        <v>0</v>
      </c>
      <c r="E74" s="51">
        <v>0</v>
      </c>
      <c r="F74" s="51">
        <v>0</v>
      </c>
      <c r="G74" s="51">
        <v>0</v>
      </c>
      <c r="H74" s="51">
        <v>2.8</v>
      </c>
      <c r="I74" s="52">
        <f>AJ74</f>
        <v>0</v>
      </c>
      <c r="J74" s="53">
        <f>AK74</f>
        <v>0</v>
      </c>
      <c r="K74" s="52">
        <f>AL74</f>
        <v>0</v>
      </c>
      <c r="L74" s="54">
        <v>0.53</v>
      </c>
      <c r="M74" s="55">
        <f>SUM(B74:L74)</f>
        <v>3.33</v>
      </c>
      <c r="N74" s="56">
        <v>66</v>
      </c>
      <c r="O74" s="92"/>
      <c r="P74"/>
      <c r="Q74" s="2"/>
      <c r="R74" s="58"/>
      <c r="S74" s="91"/>
      <c r="T74" s="60"/>
      <c r="U74" s="61"/>
      <c r="V74" s="62"/>
      <c r="W74" s="61"/>
      <c r="X74" s="63"/>
      <c r="Y74" s="61"/>
      <c r="Z74" s="63" t="e">
        <f>Y74*#REF!</f>
        <v>#REF!</v>
      </c>
      <c r="AA74" s="61">
        <v>-22</v>
      </c>
      <c r="AB74" s="63" t="e">
        <f>AA74*#REF!</f>
        <v>#REF!</v>
      </c>
      <c r="AC74" s="61">
        <v>-22</v>
      </c>
      <c r="AD74" s="63" t="e">
        <f>AC74*#REF!</f>
        <v>#REF!</v>
      </c>
      <c r="AE74" s="61">
        <v>-22</v>
      </c>
      <c r="AF74" s="63" t="e">
        <f>AE74*#REF!</f>
        <v>#REF!</v>
      </c>
      <c r="AG74" s="64" t="e">
        <f t="shared" ref="AG74:AG76" si="231">V74+X74+Z74+AB74+AD74+AF74</f>
        <v>#REF!</v>
      </c>
      <c r="AH74" s="61">
        <v>-22</v>
      </c>
      <c r="AI74" s="65" t="e">
        <f>AH74*#REF!</f>
        <v>#REF!</v>
      </c>
      <c r="AJ74" s="66">
        <v>0</v>
      </c>
      <c r="AK74" s="67">
        <v>0</v>
      </c>
      <c r="AL74" s="68">
        <v>0</v>
      </c>
      <c r="AM74" s="69">
        <v>0</v>
      </c>
      <c r="AN74" s="70"/>
      <c r="AO74" s="71">
        <f t="shared" ref="AO74:AO76" si="232">(M74-L74)/100*50</f>
        <v>1.4</v>
      </c>
      <c r="AP74" s="72">
        <f t="shared" ref="AP74:AP76" si="233">(M74-L74)/100*35</f>
        <v>0.97999999999999987</v>
      </c>
      <c r="AQ74" s="73">
        <f t="shared" ref="AQ74:AQ76" si="234">(M74-L74)/100*27.5</f>
        <v>0.76999999999999991</v>
      </c>
      <c r="AR74" s="74" t="e">
        <f>(M74-L74)/100*#REF!+AQ74</f>
        <v>#REF!</v>
      </c>
      <c r="AS74" s="75">
        <f t="shared" si="230"/>
        <v>0.65799999999999992</v>
      </c>
      <c r="AT74" s="76" t="e">
        <f>(M74-L74)/100*#REF!+AS74</f>
        <v>#REF!</v>
      </c>
      <c r="AU74" s="77">
        <f t="shared" ref="AU74:AU76" si="235">(M74-L74)/100*20.5</f>
        <v>0.57399999999999995</v>
      </c>
      <c r="AV74" s="77" t="e">
        <f>(M74-L74)/100*#REF!+AU74</f>
        <v>#REF!</v>
      </c>
      <c r="AW74" s="78">
        <f t="shared" ref="AW74:AW76" si="236">(M74-L74)/100*16.4</f>
        <v>0.45919999999999989</v>
      </c>
      <c r="AX74" s="78" t="e">
        <f>(M74-L74)/100*#REF!+AW74</f>
        <v>#REF!</v>
      </c>
      <c r="AY74" s="79">
        <f t="shared" ref="AY74:AY76" si="237">(M74-L74)/100*10</f>
        <v>0.27999999999999997</v>
      </c>
      <c r="AZ74" s="80">
        <f t="shared" ref="AZ74:AZ76" si="238">(M74-L74)/100*5</f>
        <v>0.13999999999999999</v>
      </c>
      <c r="BA74" s="81">
        <f t="shared" ref="BA74:BA76" si="239">(M74-L74)/100*3</f>
        <v>8.3999999999999991E-2</v>
      </c>
      <c r="BB74" s="82" t="e">
        <f>(M74-L74)/100*#REF!</f>
        <v>#REF!</v>
      </c>
      <c r="BC74" s="83">
        <f t="shared" ref="BC74:BC76" si="240">(M74-L74)/100*2</f>
        <v>5.5999999999999994E-2</v>
      </c>
      <c r="BD74" s="84">
        <f t="shared" ref="BD74:BD76" si="241">(M74-L74)/100*1</f>
        <v>2.7999999999999997E-2</v>
      </c>
      <c r="BE74" s="85">
        <f t="shared" ref="BE74:BE76" si="242">(M74-L74)/100*1</f>
        <v>2.7999999999999997E-2</v>
      </c>
      <c r="BF74" s="86">
        <f t="shared" ref="BF74:BF76" si="243">(M74-L74)/100*2</f>
        <v>5.5999999999999994E-2</v>
      </c>
      <c r="BG74" s="87">
        <f t="shared" ref="BG74:BG76" si="244">(M74-L74)/100*3</f>
        <v>8.3999999999999991E-2</v>
      </c>
      <c r="BH74" s="88"/>
    </row>
    <row r="75" spans="1:60" s="89" customFormat="1" ht="25.15" customHeight="1" x14ac:dyDescent="0.25">
      <c r="A75" s="50" t="s">
        <v>134</v>
      </c>
      <c r="B75" s="51">
        <f>V75</f>
        <v>0</v>
      </c>
      <c r="C75" s="51">
        <f>X75</f>
        <v>0</v>
      </c>
      <c r="D75" s="51">
        <v>0</v>
      </c>
      <c r="E75" s="51">
        <v>0</v>
      </c>
      <c r="F75" s="51">
        <v>0</v>
      </c>
      <c r="G75" s="51">
        <v>0</v>
      </c>
      <c r="H75" s="51">
        <v>0</v>
      </c>
      <c r="I75" s="52">
        <f>AJ75</f>
        <v>0</v>
      </c>
      <c r="J75" s="53">
        <f>AK75</f>
        <v>0</v>
      </c>
      <c r="K75" s="52">
        <f>AL75</f>
        <v>0</v>
      </c>
      <c r="L75" s="54">
        <f>AM75</f>
        <v>0</v>
      </c>
      <c r="M75" s="55">
        <f>SUM(B75:L75)</f>
        <v>0</v>
      </c>
      <c r="N75" s="56">
        <v>67</v>
      </c>
      <c r="O75" s="92"/>
      <c r="P75"/>
      <c r="Q75" s="2"/>
      <c r="R75" s="58"/>
      <c r="S75" s="91"/>
      <c r="T75" s="60"/>
      <c r="U75" s="61"/>
      <c r="V75" s="62"/>
      <c r="W75" s="61"/>
      <c r="X75" s="63"/>
      <c r="Y75" s="61"/>
      <c r="Z75" s="63" t="e">
        <f>Y75*#REF!</f>
        <v>#REF!</v>
      </c>
      <c r="AA75" s="61">
        <v>-19</v>
      </c>
      <c r="AB75" s="63" t="e">
        <f>AA75*#REF!</f>
        <v>#REF!</v>
      </c>
      <c r="AC75" s="61">
        <v>-19</v>
      </c>
      <c r="AD75" s="63" t="e">
        <f>AC75*#REF!</f>
        <v>#REF!</v>
      </c>
      <c r="AE75" s="61">
        <v>-19</v>
      </c>
      <c r="AF75" s="63" t="e">
        <f>AE75*#REF!</f>
        <v>#REF!</v>
      </c>
      <c r="AG75" s="64" t="e">
        <f t="shared" si="231"/>
        <v>#REF!</v>
      </c>
      <c r="AH75" s="61">
        <v>-19</v>
      </c>
      <c r="AI75" s="65" t="e">
        <f>AH75*#REF!</f>
        <v>#REF!</v>
      </c>
      <c r="AJ75" s="66">
        <v>0</v>
      </c>
      <c r="AK75" s="67">
        <v>0</v>
      </c>
      <c r="AL75" s="68">
        <v>0</v>
      </c>
      <c r="AM75" s="69">
        <v>0</v>
      </c>
      <c r="AN75" s="70"/>
      <c r="AO75" s="71">
        <f t="shared" si="232"/>
        <v>0</v>
      </c>
      <c r="AP75" s="72">
        <f t="shared" si="233"/>
        <v>0</v>
      </c>
      <c r="AQ75" s="73">
        <f t="shared" si="234"/>
        <v>0</v>
      </c>
      <c r="AR75" s="74" t="e">
        <f>(M75-L75)/100*#REF!+AQ75</f>
        <v>#REF!</v>
      </c>
      <c r="AS75" s="75">
        <f t="shared" si="230"/>
        <v>0</v>
      </c>
      <c r="AT75" s="76" t="e">
        <f>(M75-L75)/100*#REF!+AS75</f>
        <v>#REF!</v>
      </c>
      <c r="AU75" s="77">
        <f t="shared" si="235"/>
        <v>0</v>
      </c>
      <c r="AV75" s="77" t="e">
        <f>(M75-L75)/100*#REF!+AU75</f>
        <v>#REF!</v>
      </c>
      <c r="AW75" s="78">
        <f t="shared" si="236"/>
        <v>0</v>
      </c>
      <c r="AX75" s="78" t="e">
        <f>(M75-L75)/100*#REF!+AW75</f>
        <v>#REF!</v>
      </c>
      <c r="AY75" s="79">
        <f t="shared" si="237"/>
        <v>0</v>
      </c>
      <c r="AZ75" s="80">
        <f t="shared" si="238"/>
        <v>0</v>
      </c>
      <c r="BA75" s="81">
        <f t="shared" si="239"/>
        <v>0</v>
      </c>
      <c r="BB75" s="82" t="e">
        <f>(M75-L75)/100*#REF!</f>
        <v>#REF!</v>
      </c>
      <c r="BC75" s="83">
        <f t="shared" si="240"/>
        <v>0</v>
      </c>
      <c r="BD75" s="84">
        <f t="shared" si="241"/>
        <v>0</v>
      </c>
      <c r="BE75" s="85">
        <f t="shared" si="242"/>
        <v>0</v>
      </c>
      <c r="BF75" s="86">
        <f t="shared" si="243"/>
        <v>0</v>
      </c>
      <c r="BG75" s="87">
        <f t="shared" si="244"/>
        <v>0</v>
      </c>
      <c r="BH75" s="88"/>
    </row>
    <row r="76" spans="1:60" s="89" customFormat="1" ht="25.15" customHeight="1" x14ac:dyDescent="0.25">
      <c r="A76" s="50" t="s">
        <v>135</v>
      </c>
      <c r="B76" s="51">
        <f>V76</f>
        <v>0</v>
      </c>
      <c r="C76" s="51">
        <f>X76</f>
        <v>0</v>
      </c>
      <c r="D76" s="51">
        <v>0</v>
      </c>
      <c r="E76" s="51">
        <v>0</v>
      </c>
      <c r="F76" s="51">
        <v>0</v>
      </c>
      <c r="G76" s="51">
        <v>0</v>
      </c>
      <c r="H76" s="51">
        <v>0</v>
      </c>
      <c r="I76" s="52">
        <f>AJ76</f>
        <v>0</v>
      </c>
      <c r="J76" s="53">
        <f>AK76</f>
        <v>0</v>
      </c>
      <c r="K76" s="52">
        <f>AL76</f>
        <v>0</v>
      </c>
      <c r="L76" s="54">
        <f>AM76</f>
        <v>0</v>
      </c>
      <c r="M76" s="55">
        <f>SUM(B76:L76)</f>
        <v>0</v>
      </c>
      <c r="N76" s="56">
        <v>68</v>
      </c>
      <c r="O76" s="92"/>
      <c r="P76"/>
      <c r="Q76" s="2"/>
      <c r="R76" s="58"/>
      <c r="S76" s="91"/>
      <c r="T76" s="60"/>
      <c r="U76" s="61"/>
      <c r="V76" s="62"/>
      <c r="W76" s="61"/>
      <c r="X76" s="63"/>
      <c r="Y76" s="61"/>
      <c r="Z76" s="63" t="e">
        <f>Y76*#REF!</f>
        <v>#REF!</v>
      </c>
      <c r="AA76" s="61">
        <v>-16</v>
      </c>
      <c r="AB76" s="63" t="e">
        <f>AA76*#REF!</f>
        <v>#REF!</v>
      </c>
      <c r="AC76" s="61">
        <v>-16</v>
      </c>
      <c r="AD76" s="63" t="e">
        <f>AC76*#REF!</f>
        <v>#REF!</v>
      </c>
      <c r="AE76" s="61">
        <v>-16</v>
      </c>
      <c r="AF76" s="63" t="e">
        <f>AE76*#REF!</f>
        <v>#REF!</v>
      </c>
      <c r="AG76" s="64" t="e">
        <f t="shared" si="231"/>
        <v>#REF!</v>
      </c>
      <c r="AH76" s="61">
        <v>-16</v>
      </c>
      <c r="AI76" s="65" t="e">
        <f>AH76*#REF!</f>
        <v>#REF!</v>
      </c>
      <c r="AJ76" s="66">
        <v>0</v>
      </c>
      <c r="AK76" s="67">
        <v>0</v>
      </c>
      <c r="AL76" s="68">
        <v>0</v>
      </c>
      <c r="AM76" s="69">
        <v>0</v>
      </c>
      <c r="AN76" s="70"/>
      <c r="AO76" s="71">
        <f t="shared" si="232"/>
        <v>0</v>
      </c>
      <c r="AP76" s="72">
        <f t="shared" si="233"/>
        <v>0</v>
      </c>
      <c r="AQ76" s="73">
        <f t="shared" si="234"/>
        <v>0</v>
      </c>
      <c r="AR76" s="74" t="e">
        <f>(M76-L76)/100*#REF!+AQ76</f>
        <v>#REF!</v>
      </c>
      <c r="AS76" s="75">
        <f t="shared" si="230"/>
        <v>0</v>
      </c>
      <c r="AT76" s="76" t="e">
        <f>(M76-L76)/100*#REF!+AS76</f>
        <v>#REF!</v>
      </c>
      <c r="AU76" s="77">
        <f t="shared" si="235"/>
        <v>0</v>
      </c>
      <c r="AV76" s="77" t="e">
        <f>(M76-L76)/100*#REF!+AU76</f>
        <v>#REF!</v>
      </c>
      <c r="AW76" s="78">
        <f t="shared" si="236"/>
        <v>0</v>
      </c>
      <c r="AX76" s="78" t="e">
        <f>(M76-L76)/100*#REF!+AW76</f>
        <v>#REF!</v>
      </c>
      <c r="AY76" s="79">
        <f t="shared" si="237"/>
        <v>0</v>
      </c>
      <c r="AZ76" s="80">
        <f t="shared" si="238"/>
        <v>0</v>
      </c>
      <c r="BA76" s="81">
        <f t="shared" si="239"/>
        <v>0</v>
      </c>
      <c r="BB76" s="82" t="e">
        <f>(M76-L76)/100*#REF!</f>
        <v>#REF!</v>
      </c>
      <c r="BC76" s="83">
        <f t="shared" si="240"/>
        <v>0</v>
      </c>
      <c r="BD76" s="84">
        <f t="shared" si="241"/>
        <v>0</v>
      </c>
      <c r="BE76" s="85">
        <f t="shared" si="242"/>
        <v>0</v>
      </c>
      <c r="BF76" s="86">
        <f t="shared" si="243"/>
        <v>0</v>
      </c>
      <c r="BG76" s="87">
        <f t="shared" si="244"/>
        <v>0</v>
      </c>
      <c r="BH76" s="88"/>
    </row>
    <row r="77" spans="1:60" s="89" customFormat="1" ht="81" customHeight="1" x14ac:dyDescent="0.25">
      <c r="A77" s="135" t="s">
        <v>136</v>
      </c>
      <c r="B77" s="135"/>
      <c r="C77" s="135"/>
      <c r="D77" s="135"/>
      <c r="E77" s="135"/>
      <c r="F77" s="135"/>
      <c r="G77" s="135"/>
      <c r="H77" s="135"/>
      <c r="I77" s="135"/>
      <c r="J77" s="135"/>
      <c r="K77" s="135"/>
      <c r="L77" s="135"/>
      <c r="M77" s="135"/>
      <c r="N77" s="135"/>
      <c r="P77"/>
      <c r="Q77" s="2"/>
      <c r="R77" s="95"/>
      <c r="S77" s="95"/>
      <c r="T77" s="95"/>
      <c r="U77" s="96"/>
      <c r="V77" s="95"/>
      <c r="W77" s="95"/>
      <c r="X77" s="95"/>
      <c r="Y77" s="95"/>
      <c r="Z77" s="95"/>
      <c r="AA77" s="95"/>
      <c r="AB77" s="95"/>
      <c r="AC77" s="95"/>
      <c r="AD77" s="95"/>
      <c r="AE77" s="95"/>
      <c r="AF77" s="95"/>
      <c r="AG77" s="97"/>
      <c r="AH77" s="95"/>
      <c r="AI77" s="95"/>
      <c r="AJ77" s="98"/>
      <c r="AK77" s="98"/>
      <c r="AL77" s="98"/>
      <c r="AM77" s="98"/>
      <c r="AN77" s="98"/>
      <c r="AO77" s="99"/>
      <c r="AP77" s="99"/>
      <c r="AQ77" s="99"/>
      <c r="AR77" s="99"/>
      <c r="AS77" s="99"/>
      <c r="AT77" s="99"/>
      <c r="AU77" s="99"/>
      <c r="AV77" s="99"/>
      <c r="AW77" s="99"/>
      <c r="AX77" s="99"/>
      <c r="AY77" s="99"/>
      <c r="AZ77" s="99"/>
      <c r="BA77" s="99"/>
      <c r="BB77" s="99"/>
      <c r="BC77" s="99"/>
      <c r="BD77" s="99"/>
      <c r="BE77" s="99"/>
      <c r="BF77" s="99"/>
      <c r="BG77" s="99"/>
    </row>
    <row r="78" spans="1:60" s="100" customFormat="1" ht="20.100000000000001" customHeight="1" x14ac:dyDescent="0.25">
      <c r="A78" s="100" t="s">
        <v>137</v>
      </c>
      <c r="M78" s="101"/>
      <c r="N78" s="101"/>
      <c r="O78" s="101"/>
      <c r="P78"/>
      <c r="Q78" s="102"/>
      <c r="R78" s="103"/>
      <c r="S78" s="103"/>
      <c r="T78" s="103"/>
      <c r="U78" s="104"/>
      <c r="V78" s="103"/>
      <c r="W78" s="103"/>
      <c r="X78" s="103"/>
      <c r="Y78" s="103"/>
      <c r="Z78" s="103"/>
      <c r="AA78" s="103"/>
      <c r="AB78" s="103"/>
      <c r="AC78" s="103"/>
      <c r="AD78" s="103"/>
      <c r="AE78" s="103"/>
      <c r="AF78" s="103"/>
      <c r="AG78" s="105"/>
      <c r="AH78" s="103"/>
      <c r="AI78" s="103"/>
      <c r="AJ78" s="106"/>
      <c r="AK78" s="106"/>
      <c r="AL78" s="106"/>
      <c r="AM78" s="106"/>
      <c r="AN78" s="106"/>
      <c r="AO78" s="107"/>
      <c r="AP78" s="107"/>
      <c r="AQ78" s="107"/>
      <c r="AR78" s="107"/>
      <c r="AS78" s="107"/>
      <c r="AT78" s="107"/>
      <c r="AU78" s="107"/>
      <c r="AV78" s="107"/>
      <c r="AW78" s="107"/>
      <c r="AX78" s="107"/>
      <c r="AY78" s="107"/>
      <c r="AZ78" s="107"/>
      <c r="BA78" s="107"/>
      <c r="BB78" s="107"/>
      <c r="BC78" s="107"/>
      <c r="BD78" s="107"/>
      <c r="BE78" s="107"/>
      <c r="BF78" s="107"/>
      <c r="BG78" s="107"/>
    </row>
  </sheetData>
  <sortState ref="A9:M76">
    <sortCondition descending="1" ref="M9:M76"/>
  </sortState>
  <mergeCells count="31">
    <mergeCell ref="Q9:Q15"/>
    <mergeCell ref="A77:N77"/>
    <mergeCell ref="H6:H8"/>
    <mergeCell ref="I6:I8"/>
    <mergeCell ref="J6:J8"/>
    <mergeCell ref="K6:K8"/>
    <mergeCell ref="L6:L8"/>
    <mergeCell ref="B7:F7"/>
    <mergeCell ref="G7:G8"/>
    <mergeCell ref="BE1:BG2"/>
    <mergeCell ref="BE3:BE4"/>
    <mergeCell ref="BF3:BF4"/>
    <mergeCell ref="BG3:BG4"/>
    <mergeCell ref="A5:A8"/>
    <mergeCell ref="B5:G5"/>
    <mergeCell ref="M5:M8"/>
    <mergeCell ref="N5:N8"/>
    <mergeCell ref="AG5:AG8"/>
    <mergeCell ref="B6:G6"/>
    <mergeCell ref="AW1:AX1"/>
    <mergeCell ref="AY1:AY4"/>
    <mergeCell ref="AZ1:AZ4"/>
    <mergeCell ref="BA1:BA4"/>
    <mergeCell ref="BC1:BC4"/>
    <mergeCell ref="BD1:BD4"/>
    <mergeCell ref="AU1:AV1"/>
    <mergeCell ref="A1:N1"/>
    <mergeCell ref="AO1:AO4"/>
    <mergeCell ref="AP1:AP4"/>
    <mergeCell ref="AQ1:AR1"/>
    <mergeCell ref="AS1:AT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GLAVNI</dc:creator>
  <cp:lastModifiedBy>GLAVNI</cp:lastModifiedBy>
  <cp:lastPrinted>2022-07-18T08:39:15Z</cp:lastPrinted>
  <dcterms:created xsi:type="dcterms:W3CDTF">2022-06-27T10:32:46Z</dcterms:created>
  <dcterms:modified xsi:type="dcterms:W3CDTF">2022-07-18T08:40:29Z</dcterms:modified>
</cp:coreProperties>
</file>