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G107" i="1"/>
  <c r="F107" i="1"/>
  <c r="E107" i="1"/>
  <c r="D107" i="1"/>
  <c r="C107" i="1"/>
  <c r="B107" i="1"/>
  <c r="H106" i="1"/>
  <c r="G106" i="1"/>
  <c r="F106" i="1"/>
  <c r="E106" i="1"/>
  <c r="D106" i="1"/>
  <c r="C106" i="1"/>
  <c r="H105" i="1"/>
  <c r="G105" i="1"/>
  <c r="F105" i="1"/>
  <c r="E105" i="1"/>
  <c r="D105" i="1"/>
  <c r="C105" i="1"/>
  <c r="B105" i="1"/>
  <c r="H104" i="1"/>
  <c r="F104" i="1"/>
  <c r="E104" i="1"/>
  <c r="D104" i="1"/>
  <c r="C104" i="1"/>
  <c r="B104" i="1"/>
  <c r="I104" i="1" s="1"/>
  <c r="H103" i="1"/>
  <c r="F103" i="1"/>
  <c r="E103" i="1"/>
  <c r="D103" i="1"/>
  <c r="C103" i="1"/>
  <c r="B103" i="1"/>
  <c r="I103" i="1" s="1"/>
  <c r="H102" i="1"/>
  <c r="F102" i="1"/>
  <c r="E102" i="1"/>
  <c r="D102" i="1"/>
  <c r="C102" i="1"/>
  <c r="B102" i="1"/>
  <c r="I102" i="1" s="1"/>
  <c r="H101" i="1"/>
  <c r="F101" i="1"/>
  <c r="E101" i="1"/>
  <c r="D101" i="1"/>
  <c r="C101" i="1"/>
  <c r="B101" i="1"/>
  <c r="H100" i="1"/>
  <c r="G100" i="1"/>
  <c r="F100" i="1"/>
  <c r="E100" i="1"/>
  <c r="I100" i="1" s="1"/>
  <c r="C100" i="1"/>
  <c r="H99" i="1"/>
  <c r="F99" i="1"/>
  <c r="E99" i="1"/>
  <c r="D99" i="1"/>
  <c r="C99" i="1"/>
  <c r="F98" i="1"/>
  <c r="E98" i="1"/>
  <c r="D98" i="1"/>
  <c r="C98" i="1"/>
  <c r="I98" i="1" s="1"/>
  <c r="B98" i="1"/>
  <c r="H97" i="1"/>
  <c r="F97" i="1"/>
  <c r="E97" i="1"/>
  <c r="D97" i="1"/>
  <c r="C97" i="1"/>
  <c r="F96" i="1"/>
  <c r="E96" i="1"/>
  <c r="D96" i="1"/>
  <c r="C96" i="1"/>
  <c r="I96" i="1" s="1"/>
  <c r="B96" i="1"/>
  <c r="H95" i="1"/>
  <c r="F95" i="1"/>
  <c r="E95" i="1"/>
  <c r="D95" i="1"/>
  <c r="C95" i="1"/>
  <c r="H94" i="1"/>
  <c r="F94" i="1"/>
  <c r="E94" i="1"/>
  <c r="C94" i="1"/>
  <c r="I94" i="1" s="1"/>
  <c r="H93" i="1"/>
  <c r="F93" i="1"/>
  <c r="E93" i="1"/>
  <c r="C93" i="1"/>
  <c r="B93" i="1"/>
  <c r="H92" i="1"/>
  <c r="F92" i="1"/>
  <c r="E92" i="1"/>
  <c r="C92" i="1"/>
  <c r="F91" i="1"/>
  <c r="E91" i="1"/>
  <c r="C91" i="1"/>
  <c r="H90" i="1"/>
  <c r="F90" i="1"/>
  <c r="E90" i="1"/>
  <c r="C90" i="1"/>
  <c r="I90" i="1" s="1"/>
  <c r="F89" i="1"/>
  <c r="E89" i="1"/>
  <c r="C89" i="1"/>
  <c r="H88" i="1"/>
  <c r="F88" i="1"/>
  <c r="E88" i="1"/>
  <c r="C88" i="1"/>
  <c r="H87" i="1"/>
  <c r="F87" i="1"/>
  <c r="E87" i="1"/>
  <c r="C87" i="1"/>
  <c r="B87" i="1"/>
  <c r="H86" i="1"/>
  <c r="F86" i="1"/>
  <c r="E86" i="1"/>
  <c r="C86" i="1"/>
  <c r="I86" i="1" s="1"/>
  <c r="H85" i="1"/>
  <c r="G85" i="1"/>
  <c r="F85" i="1"/>
  <c r="E85" i="1"/>
  <c r="C85" i="1"/>
  <c r="B85" i="1"/>
  <c r="I85" i="1" s="1"/>
  <c r="F84" i="1"/>
  <c r="E84" i="1"/>
  <c r="I84" i="1" s="1"/>
  <c r="C84" i="1"/>
  <c r="F83" i="1"/>
  <c r="C83" i="1"/>
  <c r="H82" i="1"/>
  <c r="F82" i="1"/>
  <c r="E82" i="1"/>
  <c r="C82" i="1"/>
  <c r="B82" i="1"/>
  <c r="I82" i="1" s="1"/>
  <c r="F81" i="1"/>
  <c r="E81" i="1"/>
  <c r="I81" i="1" s="1"/>
  <c r="F80" i="1"/>
  <c r="E80" i="1"/>
  <c r="I80" i="1" s="1"/>
  <c r="D80" i="1"/>
  <c r="H79" i="1"/>
  <c r="F79" i="1"/>
  <c r="E79" i="1"/>
  <c r="C79" i="1"/>
  <c r="B79" i="1"/>
  <c r="G78" i="1"/>
  <c r="F78" i="1"/>
  <c r="E78" i="1"/>
  <c r="C78" i="1"/>
  <c r="I78" i="1" s="1"/>
  <c r="B78" i="1"/>
  <c r="F77" i="1"/>
  <c r="E77" i="1"/>
  <c r="C77" i="1"/>
  <c r="F76" i="1"/>
  <c r="E76" i="1"/>
  <c r="I76" i="1" s="1"/>
  <c r="C76" i="1"/>
  <c r="H75" i="1"/>
  <c r="F75" i="1"/>
  <c r="E75" i="1"/>
  <c r="C75" i="1"/>
  <c r="B75" i="1"/>
  <c r="H74" i="1"/>
  <c r="G74" i="1"/>
  <c r="F74" i="1"/>
  <c r="B74" i="1"/>
  <c r="I74" i="1" s="1"/>
  <c r="H73" i="1"/>
  <c r="E73" i="1"/>
  <c r="AC72" i="1"/>
  <c r="Z72" i="1"/>
  <c r="X72" i="1"/>
  <c r="E72" i="1" s="1"/>
  <c r="V72" i="1"/>
  <c r="T72" i="1"/>
  <c r="C72" i="1" s="1"/>
  <c r="R72" i="1"/>
  <c r="G72" i="1"/>
  <c r="F72" i="1"/>
  <c r="B72" i="1"/>
  <c r="F71" i="1"/>
  <c r="E71" i="1"/>
  <c r="C71" i="1"/>
  <c r="B71" i="1"/>
  <c r="H70" i="1"/>
  <c r="F70" i="1"/>
  <c r="E70" i="1"/>
  <c r="C70" i="1"/>
  <c r="B70" i="1"/>
  <c r="I70" i="1" s="1"/>
  <c r="F69" i="1"/>
  <c r="E69" i="1"/>
  <c r="C69" i="1"/>
  <c r="B69" i="1"/>
  <c r="I69" i="1" s="1"/>
  <c r="F51" i="1"/>
  <c r="E51" i="1"/>
  <c r="C51" i="1"/>
  <c r="I51" i="1"/>
  <c r="H68" i="1"/>
  <c r="F68" i="1"/>
  <c r="E68" i="1"/>
  <c r="C68" i="1"/>
  <c r="B68" i="1"/>
  <c r="H67" i="1"/>
  <c r="F67" i="1"/>
  <c r="E67" i="1"/>
  <c r="C67" i="1"/>
  <c r="B67" i="1"/>
  <c r="I67" i="1" s="1"/>
  <c r="H66" i="1"/>
  <c r="F66" i="1"/>
  <c r="E66" i="1"/>
  <c r="C66" i="1"/>
  <c r="B66" i="1"/>
  <c r="H65" i="1"/>
  <c r="F65" i="1"/>
  <c r="E65" i="1"/>
  <c r="C65" i="1"/>
  <c r="B65" i="1"/>
  <c r="I65" i="1" s="1"/>
  <c r="H64" i="1"/>
  <c r="F64" i="1"/>
  <c r="E64" i="1"/>
  <c r="C64" i="1"/>
  <c r="B64" i="1"/>
  <c r="H63" i="1"/>
  <c r="F63" i="1"/>
  <c r="E63" i="1"/>
  <c r="C63" i="1"/>
  <c r="B63" i="1"/>
  <c r="I63" i="1" s="1"/>
  <c r="H62" i="1"/>
  <c r="F62" i="1"/>
  <c r="E62" i="1"/>
  <c r="C62" i="1"/>
  <c r="B62" i="1"/>
  <c r="H61" i="1"/>
  <c r="F61" i="1"/>
  <c r="E61" i="1"/>
  <c r="C61" i="1"/>
  <c r="H60" i="1"/>
  <c r="F60" i="1"/>
  <c r="E60" i="1"/>
  <c r="C60" i="1"/>
  <c r="F59" i="1"/>
  <c r="E59" i="1"/>
  <c r="C59" i="1"/>
  <c r="B59" i="1"/>
  <c r="F58" i="1"/>
  <c r="E58" i="1"/>
  <c r="C58" i="1"/>
  <c r="F57" i="1"/>
  <c r="E57" i="1"/>
  <c r="I57" i="1" s="1"/>
  <c r="C57" i="1"/>
  <c r="H24" i="1"/>
  <c r="F24" i="1"/>
  <c r="E24" i="1"/>
  <c r="C24" i="1"/>
  <c r="F56" i="1"/>
  <c r="E56" i="1"/>
  <c r="C56" i="1"/>
  <c r="I56" i="1" s="1"/>
  <c r="H55" i="1"/>
  <c r="F55" i="1"/>
  <c r="E55" i="1"/>
  <c r="C55" i="1"/>
  <c r="F54" i="1"/>
  <c r="E54" i="1"/>
  <c r="I54" i="1" s="1"/>
  <c r="C54" i="1"/>
  <c r="F53" i="1"/>
  <c r="E53" i="1"/>
  <c r="D53" i="1"/>
  <c r="C53" i="1"/>
  <c r="F52" i="1"/>
  <c r="E52" i="1"/>
  <c r="C52" i="1"/>
  <c r="I52" i="1" s="1"/>
  <c r="F50" i="1"/>
  <c r="E50" i="1"/>
  <c r="C50" i="1"/>
  <c r="H49" i="1"/>
  <c r="F49" i="1"/>
  <c r="E49" i="1"/>
  <c r="C49" i="1"/>
  <c r="H48" i="1"/>
  <c r="F48" i="1"/>
  <c r="E48" i="1"/>
  <c r="C48" i="1"/>
  <c r="F47" i="1"/>
  <c r="E47" i="1"/>
  <c r="C47" i="1"/>
  <c r="B47" i="1"/>
  <c r="F46" i="1"/>
  <c r="E46" i="1"/>
  <c r="C46" i="1"/>
  <c r="F45" i="1"/>
  <c r="E45" i="1"/>
  <c r="C45" i="1"/>
  <c r="B45" i="1"/>
  <c r="I45" i="1" s="1"/>
  <c r="F44" i="1"/>
  <c r="E44" i="1"/>
  <c r="C44" i="1"/>
  <c r="B44" i="1"/>
  <c r="I44" i="1" s="1"/>
  <c r="H43" i="1"/>
  <c r="F43" i="1"/>
  <c r="E43" i="1"/>
  <c r="C43" i="1"/>
  <c r="I43" i="1" s="1"/>
  <c r="F19" i="1"/>
  <c r="E19" i="1"/>
  <c r="H42" i="1"/>
  <c r="F42" i="1"/>
  <c r="E42" i="1"/>
  <c r="C42" i="1"/>
  <c r="I42" i="1" s="1"/>
  <c r="F41" i="1"/>
  <c r="E41" i="1"/>
  <c r="C41" i="1"/>
  <c r="F40" i="1"/>
  <c r="E40" i="1"/>
  <c r="C40" i="1"/>
  <c r="I40" i="1" s="1"/>
  <c r="AC37" i="1"/>
  <c r="Z37" i="1"/>
  <c r="X37" i="1"/>
  <c r="V37" i="1"/>
  <c r="T37" i="1"/>
  <c r="R37" i="1"/>
  <c r="F39" i="1"/>
  <c r="E39" i="1"/>
  <c r="C39" i="1"/>
  <c r="AC36" i="1"/>
  <c r="Z36" i="1"/>
  <c r="X36" i="1"/>
  <c r="V36" i="1"/>
  <c r="T36" i="1"/>
  <c r="C38" i="1" s="1"/>
  <c r="R36" i="1"/>
  <c r="F38" i="1"/>
  <c r="E38" i="1"/>
  <c r="H37" i="1"/>
  <c r="F37" i="1"/>
  <c r="C37" i="1"/>
  <c r="H36" i="1"/>
  <c r="F36" i="1"/>
  <c r="E36" i="1"/>
  <c r="C36" i="1"/>
  <c r="I36" i="1" s="1"/>
  <c r="F35" i="1"/>
  <c r="E35" i="1"/>
  <c r="C35" i="1"/>
  <c r="H34" i="1"/>
  <c r="F34" i="1"/>
  <c r="E34" i="1"/>
  <c r="I34" i="1" s="1"/>
  <c r="F33" i="1"/>
  <c r="E33" i="1"/>
  <c r="C33" i="1"/>
  <c r="F32" i="1"/>
  <c r="E32" i="1"/>
  <c r="C32" i="1"/>
  <c r="F31" i="1"/>
  <c r="E31" i="1"/>
  <c r="I31" i="1" s="1"/>
  <c r="C31" i="1"/>
  <c r="F30" i="1"/>
  <c r="E30" i="1"/>
  <c r="C30" i="1"/>
  <c r="H29" i="1"/>
  <c r="F29" i="1"/>
  <c r="E29" i="1"/>
  <c r="C29" i="1"/>
  <c r="I29" i="1" s="1"/>
  <c r="H28" i="1"/>
  <c r="F28" i="1"/>
  <c r="C28" i="1"/>
  <c r="F27" i="1"/>
  <c r="E27" i="1"/>
  <c r="C27" i="1"/>
  <c r="I27" i="1" s="1"/>
  <c r="F26" i="1"/>
  <c r="E26" i="1"/>
  <c r="C26" i="1"/>
  <c r="H25" i="1"/>
  <c r="F25" i="1"/>
  <c r="E25" i="1"/>
  <c r="D25" i="1"/>
  <c r="C25" i="1"/>
  <c r="I25" i="1" s="1"/>
  <c r="F23" i="1"/>
  <c r="E23" i="1"/>
  <c r="D23" i="1"/>
  <c r="H22" i="1"/>
  <c r="F22" i="1"/>
  <c r="E22" i="1"/>
  <c r="C22" i="1"/>
  <c r="H21" i="1"/>
  <c r="F21" i="1"/>
  <c r="E21" i="1"/>
  <c r="C21" i="1"/>
  <c r="F20" i="1"/>
  <c r="E20" i="1"/>
  <c r="C20" i="1"/>
  <c r="I20" i="1" s="1"/>
  <c r="H18" i="1"/>
  <c r="F18" i="1"/>
  <c r="E18" i="1"/>
  <c r="F17" i="1"/>
  <c r="E17" i="1"/>
  <c r="C17" i="1"/>
  <c r="I17" i="1" s="1"/>
  <c r="H16" i="1"/>
  <c r="F16" i="1"/>
  <c r="E16" i="1"/>
  <c r="D16" i="1"/>
  <c r="C16" i="1"/>
  <c r="H15" i="1"/>
  <c r="F15" i="1"/>
  <c r="E15" i="1"/>
  <c r="D15" i="1"/>
  <c r="C15" i="1"/>
  <c r="I15" i="1" s="1"/>
  <c r="H14" i="1"/>
  <c r="F14" i="1"/>
  <c r="E14" i="1"/>
  <c r="D14" i="1"/>
  <c r="C14" i="1"/>
  <c r="H13" i="1"/>
  <c r="F13" i="1"/>
  <c r="E13" i="1"/>
  <c r="D13" i="1"/>
  <c r="C13" i="1"/>
  <c r="I13" i="1" s="1"/>
  <c r="F12" i="1"/>
  <c r="E12" i="1"/>
  <c r="C12" i="1"/>
  <c r="F11" i="1"/>
  <c r="E11" i="1"/>
  <c r="C11" i="1"/>
  <c r="I11" i="1" s="1"/>
  <c r="AC10" i="1"/>
  <c r="Z10" i="1"/>
  <c r="X10" i="1"/>
  <c r="V10" i="1"/>
  <c r="T10" i="1"/>
  <c r="R10" i="1"/>
  <c r="AA10" i="1" s="1"/>
  <c r="F10" i="1"/>
  <c r="E10" i="1"/>
  <c r="C10" i="1"/>
  <c r="AC9" i="1"/>
  <c r="AC73" i="1" s="1"/>
  <c r="Z9" i="1"/>
  <c r="Z73" i="1" s="1"/>
  <c r="F73" i="1" s="1"/>
  <c r="X9" i="1"/>
  <c r="X73" i="1" s="1"/>
  <c r="V9" i="1"/>
  <c r="V73" i="1" s="1"/>
  <c r="T9" i="1"/>
  <c r="T73" i="1" s="1"/>
  <c r="C73" i="1" s="1"/>
  <c r="R9" i="1"/>
  <c r="AA9" i="1" s="1"/>
  <c r="F9" i="1"/>
  <c r="E9" i="1"/>
  <c r="C9" i="1"/>
  <c r="I9" i="1" s="1"/>
  <c r="AS5" i="1"/>
  <c r="AO5" i="1"/>
  <c r="AM5" i="1"/>
  <c r="AK5" i="1"/>
  <c r="AI5" i="1"/>
  <c r="I10" i="1" l="1"/>
  <c r="AX10" i="1" s="1"/>
  <c r="I12" i="1"/>
  <c r="I14" i="1"/>
  <c r="I16" i="1"/>
  <c r="I18" i="1"/>
  <c r="I21" i="1"/>
  <c r="I22" i="1"/>
  <c r="I23" i="1"/>
  <c r="I26" i="1"/>
  <c r="I28" i="1"/>
  <c r="I30" i="1"/>
  <c r="I33" i="1"/>
  <c r="I35" i="1"/>
  <c r="I37" i="1"/>
  <c r="AW36" i="1" s="1"/>
  <c r="I38" i="1"/>
  <c r="I41" i="1"/>
  <c r="I46" i="1"/>
  <c r="I48" i="1"/>
  <c r="I49" i="1"/>
  <c r="I50" i="1"/>
  <c r="I53" i="1"/>
  <c r="I24" i="1"/>
  <c r="I58" i="1"/>
  <c r="I60" i="1"/>
  <c r="I61" i="1"/>
  <c r="I62" i="1"/>
  <c r="I64" i="1"/>
  <c r="I66" i="1"/>
  <c r="I68" i="1"/>
  <c r="I71" i="1"/>
  <c r="I72" i="1"/>
  <c r="AW72" i="1" s="1"/>
  <c r="I75" i="1"/>
  <c r="I77" i="1"/>
  <c r="I79" i="1"/>
  <c r="I83" i="1"/>
  <c r="I87" i="1"/>
  <c r="I89" i="1"/>
  <c r="I91" i="1"/>
  <c r="I93" i="1"/>
  <c r="I95" i="1"/>
  <c r="I97" i="1"/>
  <c r="I99" i="1"/>
  <c r="I105" i="1"/>
  <c r="I107" i="1"/>
  <c r="AX9" i="1"/>
  <c r="AV9" i="1"/>
  <c r="AT9" i="1"/>
  <c r="AR9" i="1"/>
  <c r="AP9" i="1"/>
  <c r="AN9" i="1"/>
  <c r="AO9" i="1" s="1"/>
  <c r="AL9" i="1"/>
  <c r="AJ9" i="1"/>
  <c r="AK9" i="1" s="1"/>
  <c r="AH9" i="1"/>
  <c r="AI9" i="1" s="1"/>
  <c r="AF9" i="1"/>
  <c r="AW9" i="1"/>
  <c r="AU9" i="1"/>
  <c r="AS9" i="1"/>
  <c r="AQ9" i="1"/>
  <c r="AM9" i="1"/>
  <c r="AG9" i="1"/>
  <c r="AV10" i="1"/>
  <c r="AR10" i="1"/>
  <c r="AN10" i="1"/>
  <c r="AJ10" i="1"/>
  <c r="AF10" i="1"/>
  <c r="AU10" i="1"/>
  <c r="AQ10" i="1"/>
  <c r="AK10" i="1"/>
  <c r="AU36" i="1"/>
  <c r="AQ36" i="1"/>
  <c r="AX36" i="1"/>
  <c r="AP36" i="1"/>
  <c r="AH36" i="1"/>
  <c r="AI36" i="1" s="1"/>
  <c r="AR36" i="1"/>
  <c r="AJ36" i="1"/>
  <c r="AK36" i="1" s="1"/>
  <c r="AU72" i="1"/>
  <c r="AQ72" i="1"/>
  <c r="AX72" i="1"/>
  <c r="AP72" i="1"/>
  <c r="AH72" i="1"/>
  <c r="AR72" i="1"/>
  <c r="AJ72" i="1"/>
  <c r="AA36" i="1"/>
  <c r="AA72" i="1"/>
  <c r="R73" i="1"/>
  <c r="AA73" i="1" s="1"/>
  <c r="I73" i="1"/>
  <c r="I32" i="1"/>
  <c r="AA37" i="1"/>
  <c r="B39" i="1"/>
  <c r="I39" i="1" s="1"/>
  <c r="I19" i="1"/>
  <c r="I47" i="1"/>
  <c r="I55" i="1"/>
  <c r="I59" i="1"/>
  <c r="I88" i="1"/>
  <c r="I92" i="1"/>
  <c r="I101" i="1"/>
  <c r="I106" i="1"/>
  <c r="AF72" i="1" l="1"/>
  <c r="AN72" i="1"/>
  <c r="AV72" i="1"/>
  <c r="AL72" i="1"/>
  <c r="AT72" i="1"/>
  <c r="AG72" i="1"/>
  <c r="AS72" i="1"/>
  <c r="AG10" i="1"/>
  <c r="AO10" i="1"/>
  <c r="AS10" i="1"/>
  <c r="AW10" i="1"/>
  <c r="AH10" i="1"/>
  <c r="AI10" i="1" s="1"/>
  <c r="AL10" i="1"/>
  <c r="AM10" i="1" s="1"/>
  <c r="AP10" i="1"/>
  <c r="AT10" i="1"/>
  <c r="AF36" i="1"/>
  <c r="AN36" i="1"/>
  <c r="AO36" i="1" s="1"/>
  <c r="AV36" i="1"/>
  <c r="AL36" i="1"/>
  <c r="AM36" i="1" s="1"/>
  <c r="AT36" i="1"/>
  <c r="AG36" i="1"/>
  <c r="AS36" i="1"/>
  <c r="AO72" i="1"/>
  <c r="AI72" i="1"/>
  <c r="AK72" i="1"/>
  <c r="AM72" i="1"/>
  <c r="AX73" i="1"/>
  <c r="AV73" i="1"/>
  <c r="AT73" i="1"/>
  <c r="AR73" i="1"/>
  <c r="AP73" i="1"/>
  <c r="AN73" i="1"/>
  <c r="AL73" i="1"/>
  <c r="AJ73" i="1"/>
  <c r="AH73" i="1"/>
  <c r="AI73" i="1" s="1"/>
  <c r="AF73" i="1"/>
  <c r="AU73" i="1"/>
  <c r="AQ73" i="1"/>
  <c r="AM73" i="1"/>
  <c r="AW73" i="1"/>
  <c r="AS73" i="1"/>
  <c r="AK73" i="1"/>
  <c r="AG73" i="1"/>
  <c r="AX37" i="1"/>
  <c r="AV37" i="1"/>
  <c r="AT37" i="1"/>
  <c r="AR37" i="1"/>
  <c r="AP37" i="1"/>
  <c r="AN37" i="1"/>
  <c r="AO37" i="1" s="1"/>
  <c r="AL37" i="1"/>
  <c r="AM37" i="1" s="1"/>
  <c r="AJ37" i="1"/>
  <c r="AK37" i="1" s="1"/>
  <c r="AH37" i="1"/>
  <c r="AI37" i="1" s="1"/>
  <c r="AF37" i="1"/>
  <c r="AW37" i="1"/>
  <c r="AS37" i="1"/>
  <c r="AG37" i="1"/>
  <c r="AU37" i="1"/>
  <c r="AQ37" i="1"/>
  <c r="AO73" i="1" l="1"/>
</calcChain>
</file>

<file path=xl/sharedStrings.xml><?xml version="1.0" encoding="utf-8"?>
<sst xmlns="http://schemas.openxmlformats.org/spreadsheetml/2006/main" count="156" uniqueCount="154">
  <si>
    <t>Bodovna rang-lista radnika za obavljanje drugih poslova u ustanovi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</si>
  <si>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</si>
  <si>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</si>
  <si>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</si>
  <si>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</si>
  <si>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</si>
  <si>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</si>
  <si>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</si>
  <si>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</si>
  <si>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</si>
  <si>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</si>
  <si>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</si>
  <si>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</si>
  <si>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0-9</t>
  </si>
  <si>
    <t>0-36</t>
  </si>
  <si>
    <t>0-6</t>
  </si>
  <si>
    <t>JU OŠ "MEHMEDALIJA MAK DIZDAR"</t>
  </si>
  <si>
    <t>Radno mjesto : A) a) 2  SPREMAČICA</t>
  </si>
  <si>
    <t>X-VII</t>
  </si>
  <si>
    <t>VI-III</t>
  </si>
  <si>
    <t>II i I</t>
  </si>
  <si>
    <t>Prezime i ime kandidata</t>
  </si>
  <si>
    <t>Radni staž/radno iskustvo</t>
  </si>
  <si>
    <t>Vrijeme provedeno na evidenciji službe za zapošljavanje</t>
  </si>
  <si>
    <t>Dopunska prava boraca-branitelja BiH i članova njihovih porodica</t>
  </si>
  <si>
    <t>Ukupni broj bodova</t>
  </si>
  <si>
    <t>Rang</t>
  </si>
  <si>
    <t xml:space="preserve">(1) a) </t>
  </si>
  <si>
    <t>(1) b)</t>
  </si>
  <si>
    <t xml:space="preserve">(1) c) </t>
  </si>
  <si>
    <t>(1) d)</t>
  </si>
  <si>
    <t>6.</t>
  </si>
  <si>
    <t>Zbir max 30 osim (1) d)</t>
  </si>
  <si>
    <t>biro</t>
  </si>
  <si>
    <t>Član 9.</t>
  </si>
  <si>
    <t>Član 10.</t>
  </si>
  <si>
    <t>Član 14.</t>
  </si>
  <si>
    <t>na</t>
  </si>
  <si>
    <t>pored</t>
  </si>
  <si>
    <t>izvan</t>
  </si>
  <si>
    <t>dod u</t>
  </si>
  <si>
    <t>prip</t>
  </si>
  <si>
    <t>max</t>
  </si>
  <si>
    <t>dop</t>
  </si>
  <si>
    <t>stav (5)</t>
  </si>
  <si>
    <t>stav (6)</t>
  </si>
  <si>
    <t>prav</t>
  </si>
  <si>
    <t>a)</t>
  </si>
  <si>
    <t>b)</t>
  </si>
  <si>
    <t>c)</t>
  </si>
  <si>
    <t>d)</t>
  </si>
  <si>
    <t>bor</t>
  </si>
  <si>
    <t>MULAGIĆ EMEDINA</t>
  </si>
  <si>
    <t>HADŽIĆ NEVRESA</t>
  </si>
  <si>
    <t>ŠITO RAMIZA</t>
  </si>
  <si>
    <t>BAŽDAR AZRA</t>
  </si>
  <si>
    <t>BUBREGOVIĆ ZIRADA</t>
  </si>
  <si>
    <t>ŠABANOVIĆ MEDIHA</t>
  </si>
  <si>
    <t>ŠESTO HANIFA</t>
  </si>
  <si>
    <t>HUKIĆ SABAHETA</t>
  </si>
  <si>
    <t>CVRK HAJRIJA</t>
  </si>
  <si>
    <t>KAZIĆ NEZIRA</t>
  </si>
  <si>
    <t>CERIĆ DŽENITA</t>
  </si>
  <si>
    <t>ĐULOVIĆ AZRA</t>
  </si>
  <si>
    <t>HUKIĆ AJKUNA</t>
  </si>
  <si>
    <t>SPAHIĆ ISMETA</t>
  </si>
  <si>
    <t>HASKOVIĆ SABAHETA</t>
  </si>
  <si>
    <t>MURATOVIĆ SANELA</t>
  </si>
  <si>
    <t>NAZDRAJIĆ SAMRA</t>
  </si>
  <si>
    <t>REDŽOVIĆ SAFIJA</t>
  </si>
  <si>
    <t>ŠUŠIĆ MESUDA</t>
  </si>
  <si>
    <t>MEMIĆ ALMIRA</t>
  </si>
  <si>
    <t xml:space="preserve">SULJEVIĆ AIDA </t>
  </si>
  <si>
    <t>TURULJA AMELA</t>
  </si>
  <si>
    <t>HADŽAVDIJA ALENA</t>
  </si>
  <si>
    <t>ŠURKOVIĆ ZDENKA</t>
  </si>
  <si>
    <t>KASAPOVIĆ VILDANA</t>
  </si>
  <si>
    <t>BEČA SUVADA</t>
  </si>
  <si>
    <t>ŠETKIĆ ELVIRA</t>
  </si>
  <si>
    <t>LIČINA ŠERIFA</t>
  </si>
  <si>
    <t>TUTUNDŽIĆ ARMINA</t>
  </si>
  <si>
    <t>TAHIROVIĆ AMELA</t>
  </si>
  <si>
    <t>HALILOVIĆ AMELA</t>
  </si>
  <si>
    <t>KARIĆ HAJRA</t>
  </si>
  <si>
    <t>MOSTARLIĆ ENISA</t>
  </si>
  <si>
    <t>BORIŠIĆ SMAILA</t>
  </si>
  <si>
    <t>KARIĆ JASNA</t>
  </si>
  <si>
    <t>HRVAT SENADA</t>
  </si>
  <si>
    <t>JAŽIĆ JASMINA</t>
  </si>
  <si>
    <t>ZATEGA SAFETA</t>
  </si>
  <si>
    <t>KLAČAR ELVEDINA</t>
  </si>
  <si>
    <t>BUBLIN TIMA</t>
  </si>
  <si>
    <t xml:space="preserve">SIJAMIĆ MIRELA </t>
  </si>
  <si>
    <t>MUHAREMOVIĆ ZEKIJA</t>
  </si>
  <si>
    <t>ROŽAJAC ELVIRA</t>
  </si>
  <si>
    <t>PRAŠOVIĆ NIZAMA</t>
  </si>
  <si>
    <t>BOGUĆANIN REMKA</t>
  </si>
  <si>
    <t>ZUKO SENADA</t>
  </si>
  <si>
    <t>KOVAČ SELMANI SAMIRA</t>
  </si>
  <si>
    <t>ĆATOVIĆ HATIDŽA</t>
  </si>
  <si>
    <t>LJUCA EMIRA</t>
  </si>
  <si>
    <t>B</t>
  </si>
  <si>
    <t>ĐELILOVIĆ MINA</t>
  </si>
  <si>
    <t>POLOVINA SAMIRA</t>
  </si>
  <si>
    <t>OSMANOVIĆ ZUHRA</t>
  </si>
  <si>
    <t>BANDA MERSIDA</t>
  </si>
  <si>
    <t>FEJZIĆ NURFETA</t>
  </si>
  <si>
    <t>ZEJNILOVIĆ RASIMA</t>
  </si>
  <si>
    <t>BIBIĆ IFETA</t>
  </si>
  <si>
    <t>MRKALJEVIĆ NEVZETA</t>
  </si>
  <si>
    <t>DIVJAN ELVEDINA</t>
  </si>
  <si>
    <t>HASKOVIĆ ANISA</t>
  </si>
  <si>
    <t>RAHMAN HAJRIJA</t>
  </si>
  <si>
    <t>VRUĆAK SELMA</t>
  </si>
  <si>
    <t>RADONJA SAJMA</t>
  </si>
  <si>
    <t>ĆOSIĆ SELMA</t>
  </si>
  <si>
    <t>ČELJO SANIDA</t>
  </si>
  <si>
    <t>OMERAGIĆ SAMIJA</t>
  </si>
  <si>
    <t>PODBIĆANIN ALISA</t>
  </si>
  <si>
    <t>BAŽDAR RAMIJA</t>
  </si>
  <si>
    <t>AGOVIĆ MAHIRA</t>
  </si>
  <si>
    <t>OMEROVIĆ AMELA</t>
  </si>
  <si>
    <t>VELIĆ ARMINA</t>
  </si>
  <si>
    <t>BJELONJA ELVEDINA</t>
  </si>
  <si>
    <t>TABAKOVIĆ SANELA</t>
  </si>
  <si>
    <t>ZEJNILOVIĆ MIRZETA</t>
  </si>
  <si>
    <t>KAPO AMELA</t>
  </si>
  <si>
    <t>BRKIĆ SAMRA</t>
  </si>
  <si>
    <t>EFENDIĆ AZEMINA</t>
  </si>
  <si>
    <t>ALIHODŽIĆ ELVIRA</t>
  </si>
  <si>
    <t>SADIKOVIĆ MERSIHA</t>
  </si>
  <si>
    <t>LJUŠA ZULIĆ ARABINA</t>
  </si>
  <si>
    <t>SOLAK EDINA</t>
  </si>
  <si>
    <t>VATREŠ MINA</t>
  </si>
  <si>
    <t>BALIHODŽIĆ RUSMIRA</t>
  </si>
  <si>
    <t>MUŠANOVIĆ AZRA</t>
  </si>
  <si>
    <t xml:space="preserve">KLAČAR ALDIJANA </t>
  </si>
  <si>
    <t>BARUČIJA MEVLIDA</t>
  </si>
  <si>
    <t>ŠOPOVIĆ ENISA</t>
  </si>
  <si>
    <t xml:space="preserve">EMŠO SANELA </t>
  </si>
  <si>
    <t>AGIĆ SIFA</t>
  </si>
  <si>
    <t>POTUR ARIFA</t>
  </si>
  <si>
    <t xml:space="preserve">HABUL ĐULA </t>
  </si>
  <si>
    <t>VARIZ RAMIZA</t>
  </si>
  <si>
    <t>SALIĆ SELMA</t>
  </si>
  <si>
    <t>HODŽIĆ MEJRA</t>
  </si>
  <si>
    <t>BATUŠA LEJLA</t>
  </si>
  <si>
    <t>BAKAL ALMA</t>
  </si>
  <si>
    <t>HODŽIĆ MEHMEDINA</t>
  </si>
  <si>
    <t>ŠAČIĆ JASMINKA</t>
  </si>
  <si>
    <t>GIBOVIĆ NERMINA</t>
  </si>
  <si>
    <t>KURTIĆ NERMINA</t>
  </si>
  <si>
    <t>Kandidati čije prijave nisu uzete u razmatranje zbog nepotpune dokumentacije su: Vranešić Sabina, Bešlić Merima, Hadžiavdić Belma , Šačić Mirsada, Demšulov Suvada, Cibra Nermina, Hido Amira, Pršeš Šaha, Komarica Anela, Džananović Enisa, Subašić Nihada, Spahić Jasminka, Ivković Gordana i Bičo Sanela- neblagovremena prijava na konkurs.</t>
  </si>
  <si>
    <t>Predsjednik Komisije: Aljić Sabina član Komisije: Jahić Larisa član Komisije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</si>
</sst>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textRotation="180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11" borderId="0" xfId="0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5" fillId="17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164" fontId="5" fillId="8" borderId="0" xfId="0" applyNumberFormat="1" applyFont="1" applyFill="1" applyBorder="1" applyAlignment="1">
      <alignment horizontal="center" vertical="center" wrapText="1"/>
    </xf>
    <xf numFmtId="164" fontId="5" fillId="11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5" fillId="17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vertical="center"/>
    </xf>
    <xf numFmtId="2" fontId="22" fillId="3" borderId="0" xfId="0" applyNumberFormat="1" applyFont="1" applyFill="1" applyAlignment="1">
      <alignment horizontal="right" vertical="center"/>
    </xf>
    <xf numFmtId="2" fontId="23" fillId="3" borderId="0" xfId="0" applyNumberFormat="1" applyFont="1" applyFill="1" applyAlignment="1">
      <alignment horizontal="right" vertical="center"/>
    </xf>
    <xf numFmtId="2" fontId="14" fillId="3" borderId="0" xfId="0" applyNumberFormat="1" applyFont="1" applyFill="1" applyAlignment="1">
      <alignment horizontal="right" vertical="center"/>
    </xf>
    <xf numFmtId="2" fontId="14" fillId="4" borderId="0" xfId="0" applyNumberFormat="1" applyFont="1" applyFill="1" applyAlignment="1">
      <alignment horizontal="right" vertical="center"/>
    </xf>
    <xf numFmtId="2" fontId="24" fillId="17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2" fontId="6" fillId="5" borderId="0" xfId="1" applyNumberFormat="1" applyFont="1" applyFill="1" applyBorder="1" applyAlignment="1">
      <alignment horizontal="center" vertical="center"/>
    </xf>
    <xf numFmtId="2" fontId="6" fillId="6" borderId="0" xfId="0" applyNumberFormat="1" applyFont="1" applyFill="1" applyBorder="1" applyAlignment="1">
      <alignment horizontal="center" vertical="center"/>
    </xf>
    <xf numFmtId="2" fontId="6" fillId="6" borderId="0" xfId="1" applyNumberFormat="1" applyFont="1" applyFill="1" applyBorder="1" applyAlignment="1">
      <alignment horizontal="center" vertical="center"/>
    </xf>
    <xf numFmtId="2" fontId="6" fillId="7" borderId="0" xfId="1" applyNumberFormat="1" applyFont="1" applyFill="1" applyBorder="1" applyAlignment="1">
      <alignment horizontal="center" vertical="center"/>
    </xf>
    <xf numFmtId="2" fontId="6" fillId="8" borderId="0" xfId="1" applyNumberFormat="1" applyFont="1" applyFill="1" applyBorder="1" applyAlignment="1">
      <alignment horizontal="center" vertical="center"/>
    </xf>
    <xf numFmtId="2" fontId="6" fillId="9" borderId="0" xfId="0" applyNumberFormat="1" applyFont="1" applyFill="1" applyBorder="1" applyAlignment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1" borderId="0" xfId="0" applyNumberFormat="1" applyFont="1" applyFill="1" applyBorder="1" applyAlignment="1">
      <alignment horizontal="center" vertical="center"/>
    </xf>
    <xf numFmtId="2" fontId="6" fillId="11" borderId="0" xfId="1" applyNumberFormat="1" applyFont="1" applyFill="1" applyBorder="1" applyAlignment="1">
      <alignment horizontal="center" vertical="center"/>
    </xf>
    <xf numFmtId="2" fontId="6" fillId="12" borderId="0" xfId="0" applyNumberFormat="1" applyFont="1" applyFill="1" applyBorder="1" applyAlignment="1">
      <alignment horizontal="center" vertical="center"/>
    </xf>
    <xf numFmtId="2" fontId="6" fillId="13" borderId="0" xfId="0" applyNumberFormat="1" applyFont="1" applyFill="1" applyBorder="1" applyAlignment="1">
      <alignment horizontal="center" vertical="center"/>
    </xf>
    <xf numFmtId="2" fontId="6" fillId="14" borderId="0" xfId="0" applyNumberFormat="1" applyFont="1" applyFill="1" applyBorder="1" applyAlignment="1">
      <alignment horizontal="center" vertical="center"/>
    </xf>
    <xf numFmtId="2" fontId="6" fillId="15" borderId="0" xfId="0" applyNumberFormat="1" applyFont="1" applyFill="1" applyBorder="1" applyAlignment="1">
      <alignment horizontal="center" vertical="center"/>
    </xf>
    <xf numFmtId="2" fontId="6" fillId="16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26" fillId="0" borderId="0" xfId="0" applyFont="1"/>
    <xf numFmtId="0" fontId="17" fillId="2" borderId="5" xfId="0" applyFont="1" applyFill="1" applyBorder="1" applyAlignment="1">
      <alignment horizontal="left" vertical="center" wrapText="1"/>
    </xf>
    <xf numFmtId="0" fontId="20" fillId="2" borderId="5" xfId="1" applyFont="1" applyFill="1" applyBorder="1" applyAlignment="1">
      <alignment horizontal="left" vertical="center" wrapText="1"/>
    </xf>
    <xf numFmtId="2" fontId="27" fillId="2" borderId="0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20" fillId="0" borderId="5" xfId="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 textRotation="180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13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26" fillId="0" borderId="9" xfId="0" applyFont="1" applyBorder="1" applyAlignment="1">
      <alignment vertical="top" wrapText="1"/>
    </xf>
    <xf numFmtId="0" fontId="5" fillId="14" borderId="0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top" wrapText="1"/>
    </xf>
    <xf numFmtId="0" fontId="6" fillId="15" borderId="0" xfId="0" applyFont="1" applyFill="1" applyBorder="1" applyAlignment="1">
      <alignment horizontal="center" vertical="top" wrapText="1"/>
    </xf>
    <xf numFmtId="0" fontId="6" fillId="16" borderId="0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wrapText="1"/>
    </xf>
    <xf numFmtId="0" fontId="6" fillId="9" borderId="0" xfId="0" applyFont="1" applyFill="1" applyBorder="1" applyAlignment="1">
      <alignment horizontal="center" vertical="top" wrapText="1"/>
    </xf>
    <xf numFmtId="0" fontId="7" fillId="10" borderId="0" xfId="0" applyFont="1" applyFill="1" applyBorder="1" applyAlignment="1">
      <alignment horizontal="center" vertical="top" wrapText="1"/>
    </xf>
    <xf numFmtId="0" fontId="6" fillId="11" borderId="0" xfId="0" applyFont="1" applyFill="1" applyBorder="1" applyAlignment="1">
      <alignment horizontal="center" vertical="top" wrapText="1"/>
    </xf>
    <xf numFmtId="0" fontId="5" fillId="12" borderId="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9"/>
  <sheetViews>
    <sheetView tabSelected="1" topLeftCell="A102" zoomScale="80" zoomScaleNormal="80" workbookViewId="0">
      <selection activeCell="A109" sqref="A109"/>
    </sheetView>
  </sheetViews>
  <sheetFormatPr defaultColWidth="9.140625" defaultRowHeight="15" x14ac:dyDescent="0.25"/>
  <cols>
    <col min="1" max="1" width="51.5703125" customWidth="1"/>
    <col min="2" max="6" width="7.7109375" customWidth="1"/>
    <col min="7" max="7" width="16.7109375" customWidth="1"/>
    <col min="8" max="8" width="10.7109375" customWidth="1"/>
    <col min="9" max="9" width="10.28515625" customWidth="1"/>
    <col min="10" max="10" width="9" customWidth="1"/>
    <col min="11" max="11" width="1.7109375" customWidth="1"/>
    <col min="12" max="12" width="3.28515625" customWidth="1"/>
    <col min="13" max="13" width="2" customWidth="1"/>
    <col min="14" max="14" width="28.85546875" customWidth="1"/>
    <col min="15" max="15" width="22.140625" customWidth="1"/>
    <col min="16" max="16" width="12.28515625" customWidth="1"/>
    <col min="17" max="17" width="2.7109375" customWidth="1"/>
    <col min="18" max="18" width="7.28515625" bestFit="1" customWidth="1"/>
    <col min="19" max="19" width="3.42578125" customWidth="1"/>
    <col min="20" max="20" width="6" bestFit="1" customWidth="1"/>
    <col min="21" max="21" width="3.7109375" customWidth="1"/>
    <col min="22" max="22" width="6" bestFit="1" customWidth="1"/>
    <col min="23" max="23" width="3.140625" customWidth="1"/>
    <col min="24" max="24" width="6" bestFit="1" customWidth="1"/>
    <col min="25" max="25" width="4" customWidth="1"/>
    <col min="26" max="26" width="4.85546875" bestFit="1" customWidth="1"/>
    <col min="27" max="27" width="8.140625" customWidth="1"/>
    <col min="28" max="28" width="3.7109375" customWidth="1"/>
    <col min="29" max="29" width="7" customWidth="1"/>
    <col min="30" max="30" width="8.140625" customWidth="1"/>
    <col min="31" max="31" width="5.7109375" customWidth="1"/>
    <col min="32" max="32" width="6.140625" customWidth="1"/>
    <col min="33" max="33" width="5.7109375" customWidth="1"/>
    <col min="34" max="34" width="4.5703125" bestFit="1" customWidth="1"/>
    <col min="35" max="35" width="5.42578125" bestFit="1" customWidth="1"/>
    <col min="36" max="36" width="4.5703125" bestFit="1" customWidth="1"/>
    <col min="37" max="37" width="4.7109375" bestFit="1" customWidth="1"/>
    <col min="38" max="38" width="4.5703125" bestFit="1" customWidth="1"/>
    <col min="39" max="39" width="4.42578125" bestFit="1" customWidth="1"/>
    <col min="40" max="47" width="5.7109375" customWidth="1"/>
    <col min="48" max="48" width="5.28515625" bestFit="1" customWidth="1"/>
    <col min="49" max="49" width="5.140625" bestFit="1" customWidth="1"/>
    <col min="50" max="50" width="4.42578125" bestFit="1" customWidth="1"/>
    <col min="51" max="51" width="4.7109375" customWidth="1"/>
  </cols>
  <sheetData>
    <row r="1" spans="1:51" s="6" customFormat="1" ht="16.5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1"/>
      <c r="L1"/>
      <c r="M1" s="2"/>
      <c r="N1"/>
      <c r="O1"/>
      <c r="P1"/>
      <c r="Q1" s="3"/>
      <c r="R1"/>
      <c r="S1"/>
      <c r="T1"/>
      <c r="U1"/>
      <c r="V1"/>
      <c r="W1"/>
      <c r="X1"/>
      <c r="Y1"/>
      <c r="Z1"/>
      <c r="AA1"/>
      <c r="AB1"/>
      <c r="AC1"/>
      <c r="AD1"/>
      <c r="AE1" s="4"/>
      <c r="AF1" s="98" t="s">
        <v>1</v>
      </c>
      <c r="AG1" s="99" t="s">
        <v>2</v>
      </c>
      <c r="AH1" s="100" t="s">
        <v>3</v>
      </c>
      <c r="AI1" s="100"/>
      <c r="AJ1" s="101" t="s">
        <v>4</v>
      </c>
      <c r="AK1" s="101"/>
      <c r="AL1" s="102" t="s">
        <v>5</v>
      </c>
      <c r="AM1" s="102"/>
      <c r="AN1" s="121" t="s">
        <v>6</v>
      </c>
      <c r="AO1" s="121"/>
      <c r="AP1" s="122" t="s">
        <v>7</v>
      </c>
      <c r="AQ1" s="123" t="s">
        <v>8</v>
      </c>
      <c r="AR1" s="124" t="s">
        <v>9</v>
      </c>
      <c r="AS1" s="5"/>
      <c r="AT1" s="125" t="s">
        <v>10</v>
      </c>
      <c r="AU1" s="96" t="s">
        <v>11</v>
      </c>
      <c r="AV1" s="104" t="s">
        <v>12</v>
      </c>
      <c r="AW1" s="104"/>
      <c r="AX1" s="104"/>
      <c r="AY1" s="1"/>
    </row>
    <row r="2" spans="1:51" s="6" customFormat="1" ht="10.15" customHeight="1" x14ac:dyDescent="0.25">
      <c r="A2" s="7"/>
      <c r="I2" s="8"/>
      <c r="J2" s="8"/>
      <c r="K2" s="8"/>
      <c r="L2"/>
      <c r="M2" s="2"/>
      <c r="N2"/>
      <c r="O2"/>
      <c r="P2"/>
      <c r="Q2" s="3"/>
      <c r="R2"/>
      <c r="S2"/>
      <c r="T2"/>
      <c r="U2"/>
      <c r="V2"/>
      <c r="W2"/>
      <c r="X2"/>
      <c r="Y2"/>
      <c r="Z2"/>
      <c r="AA2"/>
      <c r="AB2"/>
      <c r="AC2"/>
      <c r="AD2"/>
      <c r="AE2" s="4"/>
      <c r="AF2" s="98"/>
      <c r="AG2" s="99"/>
      <c r="AH2" s="9">
        <v>1</v>
      </c>
      <c r="AI2" s="9" t="s">
        <v>13</v>
      </c>
      <c r="AJ2" s="9">
        <v>12</v>
      </c>
      <c r="AK2" s="10" t="s">
        <v>14</v>
      </c>
      <c r="AL2" s="9">
        <v>1</v>
      </c>
      <c r="AM2" s="9" t="s">
        <v>13</v>
      </c>
      <c r="AN2" s="9">
        <v>12</v>
      </c>
      <c r="AO2" s="10" t="s">
        <v>14</v>
      </c>
      <c r="AP2" s="122"/>
      <c r="AQ2" s="123"/>
      <c r="AR2" s="124"/>
      <c r="AS2" s="10" t="s">
        <v>15</v>
      </c>
      <c r="AT2" s="125"/>
      <c r="AU2" s="96"/>
      <c r="AV2" s="104"/>
      <c r="AW2" s="104"/>
      <c r="AX2" s="104"/>
      <c r="AY2" s="11"/>
    </row>
    <row r="3" spans="1:51" s="6" customFormat="1" ht="13.9" customHeight="1" x14ac:dyDescent="0.25">
      <c r="A3" s="12" t="s">
        <v>16</v>
      </c>
      <c r="B3" s="13"/>
      <c r="C3" s="13"/>
      <c r="D3" s="13"/>
      <c r="E3" s="13"/>
      <c r="F3" s="13"/>
      <c r="G3" s="13" t="s">
        <v>17</v>
      </c>
      <c r="H3" s="13"/>
      <c r="I3" s="13"/>
      <c r="J3" s="13"/>
      <c r="K3" s="14"/>
      <c r="L3"/>
      <c r="M3" s="2"/>
      <c r="N3"/>
      <c r="O3"/>
      <c r="P3"/>
      <c r="Q3" s="3"/>
      <c r="R3"/>
      <c r="S3"/>
      <c r="T3"/>
      <c r="U3"/>
      <c r="V3"/>
      <c r="W3"/>
      <c r="X3"/>
      <c r="Y3"/>
      <c r="Z3"/>
      <c r="AA3"/>
      <c r="AB3"/>
      <c r="AC3"/>
      <c r="AD3"/>
      <c r="AE3" s="4"/>
      <c r="AF3" s="98"/>
      <c r="AG3" s="99"/>
      <c r="AH3" s="15"/>
      <c r="AI3" s="9">
        <v>0.3</v>
      </c>
      <c r="AJ3" s="15"/>
      <c r="AK3" s="9">
        <v>0.1</v>
      </c>
      <c r="AL3" s="15"/>
      <c r="AM3" s="9">
        <v>0.3</v>
      </c>
      <c r="AN3" s="15"/>
      <c r="AO3" s="9">
        <v>0.1</v>
      </c>
      <c r="AP3" s="122"/>
      <c r="AQ3" s="123"/>
      <c r="AR3" s="124"/>
      <c r="AS3" s="9">
        <v>0.3</v>
      </c>
      <c r="AT3" s="125"/>
      <c r="AU3" s="96"/>
      <c r="AV3" s="105" t="s">
        <v>18</v>
      </c>
      <c r="AW3" s="106" t="s">
        <v>19</v>
      </c>
      <c r="AX3" s="107" t="s">
        <v>20</v>
      </c>
      <c r="AY3" s="14"/>
    </row>
    <row r="4" spans="1:51" s="6" customFormat="1" ht="10.15" customHeight="1" x14ac:dyDescent="0.25">
      <c r="A4" s="13"/>
      <c r="I4" s="8"/>
      <c r="J4" s="8"/>
      <c r="K4" s="8"/>
      <c r="L4"/>
      <c r="M4" s="2"/>
      <c r="N4"/>
      <c r="O4"/>
      <c r="P4"/>
      <c r="Q4" s="3"/>
      <c r="R4"/>
      <c r="S4"/>
      <c r="T4"/>
      <c r="U4"/>
      <c r="V4"/>
      <c r="W4"/>
      <c r="X4"/>
      <c r="Y4"/>
      <c r="Z4"/>
      <c r="AA4"/>
      <c r="AB4"/>
      <c r="AC4"/>
      <c r="AD4"/>
      <c r="AE4" s="4"/>
      <c r="AF4" s="98"/>
      <c r="AG4" s="99"/>
      <c r="AH4" s="15"/>
      <c r="AI4" s="16">
        <v>0</v>
      </c>
      <c r="AJ4" s="17"/>
      <c r="AK4" s="16">
        <v>0</v>
      </c>
      <c r="AL4" s="18"/>
      <c r="AM4" s="16">
        <v>0</v>
      </c>
      <c r="AN4" s="17"/>
      <c r="AO4" s="16">
        <v>0</v>
      </c>
      <c r="AP4" s="122"/>
      <c r="AQ4" s="123"/>
      <c r="AR4" s="124"/>
      <c r="AS4" s="16">
        <v>0</v>
      </c>
      <c r="AT4" s="125"/>
      <c r="AU4" s="96"/>
      <c r="AV4" s="105"/>
      <c r="AW4" s="106"/>
      <c r="AX4" s="107"/>
      <c r="AY4" s="11"/>
    </row>
    <row r="5" spans="1:51" s="6" customFormat="1" ht="130.9" customHeight="1" x14ac:dyDescent="0.25">
      <c r="A5" s="108" t="s">
        <v>21</v>
      </c>
      <c r="B5" s="111" t="s">
        <v>22</v>
      </c>
      <c r="C5" s="112"/>
      <c r="D5" s="112"/>
      <c r="E5" s="112"/>
      <c r="F5" s="113"/>
      <c r="G5" s="19" t="s">
        <v>23</v>
      </c>
      <c r="H5" s="19" t="s">
        <v>24</v>
      </c>
      <c r="I5" s="114" t="s">
        <v>25</v>
      </c>
      <c r="J5" s="114" t="s">
        <v>26</v>
      </c>
      <c r="K5" s="20"/>
      <c r="L5"/>
      <c r="M5" s="2"/>
      <c r="N5"/>
      <c r="O5"/>
      <c r="P5"/>
      <c r="Q5" s="3"/>
      <c r="R5" s="21" t="s">
        <v>27</v>
      </c>
      <c r="S5" s="4"/>
      <c r="T5" s="21" t="s">
        <v>28</v>
      </c>
      <c r="U5" s="4"/>
      <c r="V5" s="21" t="s">
        <v>29</v>
      </c>
      <c r="W5" s="4"/>
      <c r="X5" s="21" t="s">
        <v>30</v>
      </c>
      <c r="Y5" s="22"/>
      <c r="Z5" s="21" t="s">
        <v>31</v>
      </c>
      <c r="AA5" s="117" t="s">
        <v>32</v>
      </c>
      <c r="AB5" s="4"/>
      <c r="AC5" s="23" t="s">
        <v>33</v>
      </c>
      <c r="AD5" s="24"/>
      <c r="AE5" s="25"/>
      <c r="AF5" s="9">
        <v>50</v>
      </c>
      <c r="AG5" s="9">
        <v>35</v>
      </c>
      <c r="AH5" s="15">
        <v>27.5</v>
      </c>
      <c r="AI5" s="26">
        <f>AI3*AI4</f>
        <v>0</v>
      </c>
      <c r="AJ5" s="15">
        <v>23.5</v>
      </c>
      <c r="AK5" s="27">
        <f>AK3*AK4</f>
        <v>0</v>
      </c>
      <c r="AL5" s="15">
        <v>20.5</v>
      </c>
      <c r="AM5" s="28">
        <f>AM3*AM4</f>
        <v>0</v>
      </c>
      <c r="AN5" s="15">
        <v>16.399999999999999</v>
      </c>
      <c r="AO5" s="29">
        <f>AO3*AO4</f>
        <v>0</v>
      </c>
      <c r="AP5" s="9">
        <v>10</v>
      </c>
      <c r="AQ5" s="9">
        <v>5</v>
      </c>
      <c r="AR5" s="9">
        <v>3</v>
      </c>
      <c r="AS5" s="30">
        <f>AS3*AS4</f>
        <v>0</v>
      </c>
      <c r="AT5" s="9">
        <v>2</v>
      </c>
      <c r="AU5" s="9">
        <v>1</v>
      </c>
      <c r="AV5" s="9">
        <v>1</v>
      </c>
      <c r="AW5" s="9">
        <v>2</v>
      </c>
      <c r="AX5" s="9">
        <v>3</v>
      </c>
      <c r="AY5" s="20"/>
    </row>
    <row r="6" spans="1:51" s="6" customFormat="1" ht="19.899999999999999" customHeight="1" x14ac:dyDescent="0.25">
      <c r="A6" s="109"/>
      <c r="B6" s="118" t="s">
        <v>34</v>
      </c>
      <c r="C6" s="119"/>
      <c r="D6" s="119"/>
      <c r="E6" s="119"/>
      <c r="F6" s="120"/>
      <c r="G6" s="108" t="s">
        <v>35</v>
      </c>
      <c r="H6" s="108" t="s">
        <v>36</v>
      </c>
      <c r="I6" s="115"/>
      <c r="J6" s="115"/>
      <c r="K6" s="20"/>
      <c r="L6"/>
      <c r="M6" s="2"/>
      <c r="N6"/>
      <c r="O6"/>
      <c r="P6"/>
      <c r="Q6" s="3"/>
      <c r="R6" s="31" t="s">
        <v>37</v>
      </c>
      <c r="S6" s="32"/>
      <c r="T6" s="31" t="s">
        <v>38</v>
      </c>
      <c r="U6" s="32"/>
      <c r="V6" s="31" t="s">
        <v>39</v>
      </c>
      <c r="W6" s="32"/>
      <c r="X6" s="31" t="s">
        <v>40</v>
      </c>
      <c r="Y6" s="22"/>
      <c r="Z6" s="21" t="s">
        <v>41</v>
      </c>
      <c r="AA6" s="117"/>
      <c r="AB6" s="32"/>
      <c r="AC6" s="23" t="s">
        <v>42</v>
      </c>
      <c r="AD6" s="33" t="s">
        <v>43</v>
      </c>
      <c r="AE6" s="34"/>
      <c r="AF6" s="9"/>
      <c r="AG6" s="9"/>
      <c r="AH6" s="15"/>
      <c r="AI6" s="35"/>
      <c r="AJ6" s="15"/>
      <c r="AK6" s="35"/>
      <c r="AL6" s="15"/>
      <c r="AM6" s="35"/>
      <c r="AN6" s="15"/>
      <c r="AO6" s="35"/>
      <c r="AP6" s="9"/>
      <c r="AQ6" s="9"/>
      <c r="AR6" s="9"/>
      <c r="AS6" s="35"/>
      <c r="AT6" s="9"/>
      <c r="AU6" s="9"/>
      <c r="AV6" s="9"/>
      <c r="AW6" s="9"/>
      <c r="AX6" s="9"/>
      <c r="AY6" s="20"/>
    </row>
    <row r="7" spans="1:51" s="6" customFormat="1" ht="19.899999999999999" customHeight="1" x14ac:dyDescent="0.25">
      <c r="A7" s="109"/>
      <c r="B7" s="118" t="s">
        <v>44</v>
      </c>
      <c r="C7" s="119"/>
      <c r="D7" s="119"/>
      <c r="E7" s="120"/>
      <c r="F7" s="108" t="s">
        <v>45</v>
      </c>
      <c r="G7" s="109"/>
      <c r="H7" s="109"/>
      <c r="I7" s="115"/>
      <c r="J7" s="115"/>
      <c r="K7" s="20"/>
      <c r="L7"/>
      <c r="M7" s="2"/>
      <c r="N7"/>
      <c r="O7"/>
      <c r="P7"/>
      <c r="Q7" s="3"/>
      <c r="R7" s="36">
        <v>30</v>
      </c>
      <c r="S7" s="37"/>
      <c r="T7" s="36">
        <v>22.5</v>
      </c>
      <c r="U7" s="37"/>
      <c r="V7" s="36">
        <v>15</v>
      </c>
      <c r="W7" s="37"/>
      <c r="X7" s="36"/>
      <c r="Y7" s="4"/>
      <c r="Z7" s="4"/>
      <c r="AA7" s="117"/>
      <c r="AB7" s="32"/>
      <c r="AC7" s="23">
        <v>6</v>
      </c>
      <c r="AD7" s="33" t="s">
        <v>46</v>
      </c>
      <c r="AE7" s="34"/>
      <c r="AF7" s="9"/>
      <c r="AG7" s="9"/>
      <c r="AH7" s="15"/>
      <c r="AI7" s="35"/>
      <c r="AJ7" s="15"/>
      <c r="AK7" s="35"/>
      <c r="AL7" s="15"/>
      <c r="AM7" s="35"/>
      <c r="AN7" s="15"/>
      <c r="AO7" s="35"/>
      <c r="AP7" s="9"/>
      <c r="AQ7" s="9"/>
      <c r="AR7" s="9"/>
      <c r="AS7" s="35"/>
      <c r="AT7" s="9"/>
      <c r="AU7" s="9"/>
      <c r="AV7" s="9"/>
      <c r="AW7" s="9"/>
      <c r="AX7" s="9"/>
      <c r="AY7" s="20"/>
    </row>
    <row r="8" spans="1:51" s="6" customFormat="1" ht="19.899999999999999" customHeight="1" x14ac:dyDescent="0.25">
      <c r="A8" s="110"/>
      <c r="B8" s="38" t="s">
        <v>47</v>
      </c>
      <c r="C8" s="38" t="s">
        <v>48</v>
      </c>
      <c r="D8" s="38" t="s">
        <v>49</v>
      </c>
      <c r="E8" s="38" t="s">
        <v>50</v>
      </c>
      <c r="F8" s="110"/>
      <c r="G8" s="110"/>
      <c r="H8" s="110"/>
      <c r="I8" s="116"/>
      <c r="J8" s="116"/>
      <c r="K8" s="20"/>
      <c r="L8"/>
      <c r="M8" s="2"/>
      <c r="N8"/>
      <c r="O8"/>
      <c r="P8"/>
      <c r="Q8" s="39"/>
      <c r="R8" s="40">
        <v>0.4</v>
      </c>
      <c r="S8" s="34"/>
      <c r="T8" s="40">
        <v>0.3</v>
      </c>
      <c r="U8" s="34"/>
      <c r="V8" s="40">
        <v>0.2</v>
      </c>
      <c r="W8" s="34"/>
      <c r="X8" s="40">
        <v>0.4</v>
      </c>
      <c r="Y8" s="41"/>
      <c r="Z8" s="40">
        <v>0.3</v>
      </c>
      <c r="AA8" s="117"/>
      <c r="AB8" s="32"/>
      <c r="AC8" s="42">
        <v>0.1</v>
      </c>
      <c r="AD8" s="33" t="s">
        <v>51</v>
      </c>
      <c r="AE8" s="34"/>
      <c r="AF8" s="9"/>
      <c r="AG8" s="9"/>
      <c r="AH8" s="15"/>
      <c r="AI8" s="35"/>
      <c r="AJ8" s="15"/>
      <c r="AK8" s="35"/>
      <c r="AL8" s="15"/>
      <c r="AM8" s="35"/>
      <c r="AN8" s="15"/>
      <c r="AO8" s="35"/>
      <c r="AP8" s="9"/>
      <c r="AQ8" s="9"/>
      <c r="AR8" s="9"/>
      <c r="AS8" s="35"/>
      <c r="AT8" s="9"/>
      <c r="AU8" s="9"/>
      <c r="AV8" s="9"/>
      <c r="AW8" s="9"/>
      <c r="AX8" s="9"/>
      <c r="AY8" s="20"/>
    </row>
    <row r="9" spans="1:51" s="77" customFormat="1" ht="25.15" customHeight="1" x14ac:dyDescent="0.25">
      <c r="A9" s="43" t="s">
        <v>52</v>
      </c>
      <c r="B9" s="44">
        <v>20.399999999999999</v>
      </c>
      <c r="C9" s="44">
        <f>T9</f>
        <v>0</v>
      </c>
      <c r="D9" s="44">
        <v>6.6</v>
      </c>
      <c r="E9" s="44">
        <f>X9</f>
        <v>0</v>
      </c>
      <c r="F9" s="44">
        <f>Z9</f>
        <v>0</v>
      </c>
      <c r="G9" s="44">
        <v>6</v>
      </c>
      <c r="H9" s="45">
        <v>6.14</v>
      </c>
      <c r="I9" s="46">
        <f>SUM(B9:H9)</f>
        <v>39.14</v>
      </c>
      <c r="J9" s="47">
        <v>1</v>
      </c>
      <c r="K9" s="48"/>
      <c r="L9"/>
      <c r="M9" s="126"/>
      <c r="N9" s="49"/>
      <c r="O9" s="50"/>
      <c r="P9" s="51"/>
      <c r="Q9" s="52">
        <v>0</v>
      </c>
      <c r="R9" s="53">
        <f>Q9*R8</f>
        <v>0</v>
      </c>
      <c r="S9" s="52">
        <v>0</v>
      </c>
      <c r="T9" s="54">
        <f>S9*T8</f>
        <v>0</v>
      </c>
      <c r="U9" s="52">
        <v>0</v>
      </c>
      <c r="V9" s="54">
        <f>U9*V8</f>
        <v>0</v>
      </c>
      <c r="W9" s="52">
        <v>0</v>
      </c>
      <c r="X9" s="54">
        <f>W9*X8</f>
        <v>0</v>
      </c>
      <c r="Y9" s="52">
        <v>0</v>
      </c>
      <c r="Z9" s="54">
        <f>Y9*Z8</f>
        <v>0</v>
      </c>
      <c r="AA9" s="55">
        <f>R9+T9+V9+X9+Z9</f>
        <v>0</v>
      </c>
      <c r="AB9" s="52">
        <v>0</v>
      </c>
      <c r="AC9" s="56">
        <f>AB9*AC8</f>
        <v>0</v>
      </c>
      <c r="AD9" s="57">
        <v>0</v>
      </c>
      <c r="AE9" s="58"/>
      <c r="AF9" s="59">
        <f t="shared" ref="AF9:AF73" si="0">(I9-H9)/100*50</f>
        <v>16.5</v>
      </c>
      <c r="AG9" s="60">
        <f t="shared" ref="AG9:AG73" si="1">(I9-H9)/100*35</f>
        <v>11.55</v>
      </c>
      <c r="AH9" s="61">
        <f t="shared" ref="AH9:AH73" si="2">(I9-H9)/100*27.5</f>
        <v>9.0750000000000011</v>
      </c>
      <c r="AI9" s="62">
        <f>(I9-H9)/100*AI5+AH9</f>
        <v>9.0750000000000011</v>
      </c>
      <c r="AJ9" s="63">
        <f t="shared" ref="AJ9:AJ73" si="3">(I9-H9)/100*23.5</f>
        <v>7.7550000000000008</v>
      </c>
      <c r="AK9" s="64">
        <f>(I9-H9)/100*AK5+AJ9</f>
        <v>7.7550000000000008</v>
      </c>
      <c r="AL9" s="65">
        <f t="shared" ref="AL9:AL73" si="4">(I9-H9)/100*20.5</f>
        <v>6.7650000000000006</v>
      </c>
      <c r="AM9" s="65">
        <f>(I9-H9)/100*AM5+AL9</f>
        <v>6.7650000000000006</v>
      </c>
      <c r="AN9" s="66">
        <f t="shared" ref="AN9:AN73" si="5">(I9-H9)/100*16.4</f>
        <v>5.4119999999999999</v>
      </c>
      <c r="AO9" s="66">
        <f>(I9-H9)/100*AO5+AN9</f>
        <v>5.4119999999999999</v>
      </c>
      <c r="AP9" s="67">
        <f t="shared" ref="AP9:AP73" si="6">(I9-H9)/100*10</f>
        <v>3.3000000000000003</v>
      </c>
      <c r="AQ9" s="68">
        <f t="shared" ref="AQ9:AQ73" si="7">(I9-H9)/100*5</f>
        <v>1.6500000000000001</v>
      </c>
      <c r="AR9" s="69">
        <f t="shared" ref="AR9:AR73" si="8">(I9-H9)/100*3</f>
        <v>0.99</v>
      </c>
      <c r="AS9" s="70">
        <f>(I9-H9)/100*AS5</f>
        <v>0</v>
      </c>
      <c r="AT9" s="71">
        <f t="shared" ref="AT9:AT73" si="9">(I9-H9)/100*2</f>
        <v>0.66</v>
      </c>
      <c r="AU9" s="72">
        <f t="shared" ref="AU9:AU73" si="10">(I9-H9)/100*1</f>
        <v>0.33</v>
      </c>
      <c r="AV9" s="73">
        <f t="shared" ref="AV9:AV73" si="11">(I9-H9)/100*1</f>
        <v>0.33</v>
      </c>
      <c r="AW9" s="74">
        <f t="shared" ref="AW9:AW73" si="12">(I9-H9)/100*2</f>
        <v>0.66</v>
      </c>
      <c r="AX9" s="75">
        <f t="shared" ref="AX9:AX73" si="13">(I9-H9)/100*3</f>
        <v>0.99</v>
      </c>
      <c r="AY9" s="76"/>
    </row>
    <row r="10" spans="1:51" s="77" customFormat="1" ht="25.15" customHeight="1" x14ac:dyDescent="0.25">
      <c r="A10" s="43" t="s">
        <v>53</v>
      </c>
      <c r="B10" s="44">
        <v>12</v>
      </c>
      <c r="C10" s="44">
        <f>T10</f>
        <v>0</v>
      </c>
      <c r="D10" s="44">
        <v>15</v>
      </c>
      <c r="E10" s="44">
        <f>X10</f>
        <v>0</v>
      </c>
      <c r="F10" s="44">
        <f>Z10</f>
        <v>0</v>
      </c>
      <c r="G10" s="44">
        <v>6</v>
      </c>
      <c r="H10" s="45">
        <v>6.12</v>
      </c>
      <c r="I10" s="46">
        <f>SUM(B10:H10)</f>
        <v>39.119999999999997</v>
      </c>
      <c r="J10" s="47">
        <v>2</v>
      </c>
      <c r="K10" s="48"/>
      <c r="L10"/>
      <c r="M10" s="126"/>
      <c r="N10" s="78"/>
      <c r="O10" s="79"/>
      <c r="P10" s="51"/>
      <c r="Q10" s="52">
        <v>0</v>
      </c>
      <c r="R10" s="53">
        <f>Q10*R8</f>
        <v>0</v>
      </c>
      <c r="S10" s="52">
        <v>0</v>
      </c>
      <c r="T10" s="54">
        <f>S10*T8</f>
        <v>0</v>
      </c>
      <c r="U10" s="52">
        <v>0</v>
      </c>
      <c r="V10" s="54">
        <f>U10*V8</f>
        <v>0</v>
      </c>
      <c r="W10" s="52">
        <v>0</v>
      </c>
      <c r="X10" s="54">
        <f>W10*X8</f>
        <v>0</v>
      </c>
      <c r="Y10" s="52">
        <v>0</v>
      </c>
      <c r="Z10" s="54">
        <f>Y10*Z8</f>
        <v>0</v>
      </c>
      <c r="AA10" s="55">
        <f t="shared" ref="AA10:AA73" si="14">R10+T10+V10+X10+Z10</f>
        <v>0</v>
      </c>
      <c r="AB10" s="52">
        <v>0</v>
      </c>
      <c r="AC10" s="56">
        <f>AB10*AC8</f>
        <v>0</v>
      </c>
      <c r="AD10" s="57">
        <v>0</v>
      </c>
      <c r="AE10" s="58"/>
      <c r="AF10" s="59">
        <f t="shared" si="0"/>
        <v>16.5</v>
      </c>
      <c r="AG10" s="60">
        <f t="shared" si="1"/>
        <v>11.55</v>
      </c>
      <c r="AH10" s="61">
        <f t="shared" si="2"/>
        <v>9.0750000000000011</v>
      </c>
      <c r="AI10" s="62">
        <f>(I10-H10)/100*AI6+AH10</f>
        <v>9.0750000000000011</v>
      </c>
      <c r="AJ10" s="63">
        <f t="shared" si="3"/>
        <v>7.7550000000000008</v>
      </c>
      <c r="AK10" s="64">
        <f>(I10-H10)/100*AK6+AJ10</f>
        <v>7.7550000000000008</v>
      </c>
      <c r="AL10" s="65">
        <f t="shared" si="4"/>
        <v>6.7650000000000006</v>
      </c>
      <c r="AM10" s="65">
        <f>(I10-H10)/100*AM6+AL10</f>
        <v>6.7650000000000006</v>
      </c>
      <c r="AN10" s="66">
        <f t="shared" si="5"/>
        <v>5.4119999999999999</v>
      </c>
      <c r="AO10" s="66">
        <f>(I10-H10)/100*AO6+AN10</f>
        <v>5.4119999999999999</v>
      </c>
      <c r="AP10" s="67">
        <f t="shared" si="6"/>
        <v>3.3000000000000003</v>
      </c>
      <c r="AQ10" s="68">
        <f t="shared" si="7"/>
        <v>1.6500000000000001</v>
      </c>
      <c r="AR10" s="69">
        <f t="shared" si="8"/>
        <v>0.99</v>
      </c>
      <c r="AS10" s="70">
        <f>(I10-H10)/100*AS6</f>
        <v>0</v>
      </c>
      <c r="AT10" s="71">
        <f t="shared" si="9"/>
        <v>0.66</v>
      </c>
      <c r="AU10" s="72">
        <f t="shared" si="10"/>
        <v>0.33</v>
      </c>
      <c r="AV10" s="73">
        <f t="shared" si="11"/>
        <v>0.33</v>
      </c>
      <c r="AW10" s="74">
        <f t="shared" si="12"/>
        <v>0.66</v>
      </c>
      <c r="AX10" s="75">
        <f t="shared" si="13"/>
        <v>0.99</v>
      </c>
      <c r="AY10" s="76"/>
    </row>
    <row r="11" spans="1:51" s="77" customFormat="1" ht="25.15" customHeight="1" x14ac:dyDescent="0.25">
      <c r="A11" s="43" t="s">
        <v>54</v>
      </c>
      <c r="B11" s="44">
        <v>20.399999999999999</v>
      </c>
      <c r="C11" s="44">
        <f>T11</f>
        <v>0</v>
      </c>
      <c r="D11" s="44">
        <v>1.6</v>
      </c>
      <c r="E11" s="44">
        <f>X11</f>
        <v>0</v>
      </c>
      <c r="F11" s="44">
        <f>Z11</f>
        <v>0</v>
      </c>
      <c r="G11" s="44">
        <v>6</v>
      </c>
      <c r="H11" s="45">
        <v>9.8000000000000007</v>
      </c>
      <c r="I11" s="46">
        <f>SUM(B11:H11)</f>
        <v>37.799999999999997</v>
      </c>
      <c r="J11" s="47">
        <v>3</v>
      </c>
      <c r="K11" s="48"/>
      <c r="L11"/>
      <c r="M11" s="126"/>
      <c r="N11" s="78"/>
      <c r="O11" s="79"/>
      <c r="P11" s="51"/>
      <c r="Q11" s="52"/>
      <c r="R11" s="53"/>
      <c r="S11" s="52"/>
      <c r="T11" s="54"/>
      <c r="U11" s="52"/>
      <c r="V11" s="54"/>
      <c r="W11" s="52"/>
      <c r="X11" s="54"/>
      <c r="Y11" s="52"/>
      <c r="Z11" s="54"/>
      <c r="AA11" s="55"/>
      <c r="AB11" s="52"/>
      <c r="AC11" s="56"/>
      <c r="AD11" s="57"/>
      <c r="AE11" s="58"/>
      <c r="AF11" s="59"/>
      <c r="AG11" s="60"/>
      <c r="AH11" s="61"/>
      <c r="AI11" s="62"/>
      <c r="AJ11" s="63"/>
      <c r="AK11" s="64"/>
      <c r="AL11" s="65"/>
      <c r="AM11" s="65"/>
      <c r="AN11" s="66"/>
      <c r="AO11" s="66"/>
      <c r="AP11" s="67"/>
      <c r="AQ11" s="68"/>
      <c r="AR11" s="69"/>
      <c r="AS11" s="70"/>
      <c r="AT11" s="71"/>
      <c r="AU11" s="72"/>
      <c r="AV11" s="73"/>
      <c r="AW11" s="74"/>
      <c r="AX11" s="75"/>
      <c r="AY11" s="76"/>
    </row>
    <row r="12" spans="1:51" s="77" customFormat="1" ht="25.15" customHeight="1" x14ac:dyDescent="0.25">
      <c r="A12" s="43" t="s">
        <v>55</v>
      </c>
      <c r="B12" s="44">
        <v>14.4</v>
      </c>
      <c r="C12" s="44">
        <f>T12</f>
        <v>0</v>
      </c>
      <c r="D12" s="44">
        <v>10.8</v>
      </c>
      <c r="E12" s="44">
        <f>X12</f>
        <v>0</v>
      </c>
      <c r="F12" s="44">
        <f>Z12</f>
        <v>0</v>
      </c>
      <c r="G12" s="44">
        <v>6</v>
      </c>
      <c r="H12" s="45">
        <v>6.08</v>
      </c>
      <c r="I12" s="46">
        <f>SUM(B12:H12)</f>
        <v>37.28</v>
      </c>
      <c r="J12" s="47">
        <v>4</v>
      </c>
      <c r="K12" s="48"/>
      <c r="L12"/>
      <c r="M12" s="126"/>
      <c r="N12" s="78"/>
      <c r="O12" s="79"/>
      <c r="P12" s="51"/>
      <c r="Q12" s="52"/>
      <c r="R12" s="53"/>
      <c r="S12" s="52"/>
      <c r="T12" s="54"/>
      <c r="U12" s="52"/>
      <c r="V12" s="54"/>
      <c r="W12" s="52"/>
      <c r="X12" s="54"/>
      <c r="Y12" s="52"/>
      <c r="Z12" s="54"/>
      <c r="AA12" s="55"/>
      <c r="AB12" s="52"/>
      <c r="AC12" s="56"/>
      <c r="AD12" s="57"/>
      <c r="AE12" s="58"/>
      <c r="AF12" s="59"/>
      <c r="AG12" s="60"/>
      <c r="AH12" s="61"/>
      <c r="AI12" s="62"/>
      <c r="AJ12" s="63"/>
      <c r="AK12" s="64"/>
      <c r="AL12" s="65"/>
      <c r="AM12" s="65"/>
      <c r="AN12" s="66"/>
      <c r="AO12" s="66"/>
      <c r="AP12" s="67"/>
      <c r="AQ12" s="68"/>
      <c r="AR12" s="69"/>
      <c r="AS12" s="70"/>
      <c r="AT12" s="71"/>
      <c r="AU12" s="72"/>
      <c r="AV12" s="73"/>
      <c r="AW12" s="74"/>
      <c r="AX12" s="75"/>
      <c r="AY12" s="76"/>
    </row>
    <row r="13" spans="1:51" s="77" customFormat="1" ht="25.15" customHeight="1" x14ac:dyDescent="0.25">
      <c r="A13" s="43" t="s">
        <v>56</v>
      </c>
      <c r="B13" s="44">
        <v>30</v>
      </c>
      <c r="C13" s="44">
        <f>T13</f>
        <v>0</v>
      </c>
      <c r="D13" s="44">
        <f>V13</f>
        <v>0</v>
      </c>
      <c r="E13" s="44">
        <f>X13</f>
        <v>0</v>
      </c>
      <c r="F13" s="44">
        <f>Z13</f>
        <v>0</v>
      </c>
      <c r="G13" s="44">
        <v>6</v>
      </c>
      <c r="H13" s="45">
        <f>AD13</f>
        <v>0</v>
      </c>
      <c r="I13" s="46">
        <f>SUM(B13:H13)</f>
        <v>36</v>
      </c>
      <c r="J13" s="47">
        <v>5</v>
      </c>
      <c r="K13" s="48"/>
      <c r="L13"/>
      <c r="M13" s="126"/>
      <c r="N13" s="78"/>
      <c r="O13" s="79"/>
      <c r="P13" s="51"/>
      <c r="Q13" s="52"/>
      <c r="R13" s="53"/>
      <c r="S13" s="52"/>
      <c r="T13" s="54"/>
      <c r="U13" s="52"/>
      <c r="V13" s="54"/>
      <c r="W13" s="52"/>
      <c r="X13" s="54"/>
      <c r="Y13" s="52"/>
      <c r="Z13" s="54"/>
      <c r="AA13" s="55"/>
      <c r="AB13" s="52"/>
      <c r="AC13" s="56"/>
      <c r="AD13" s="57"/>
      <c r="AE13" s="58"/>
      <c r="AF13" s="59"/>
      <c r="AG13" s="60"/>
      <c r="AH13" s="61"/>
      <c r="AI13" s="62"/>
      <c r="AJ13" s="63"/>
      <c r="AK13" s="64"/>
      <c r="AL13" s="65"/>
      <c r="AM13" s="65"/>
      <c r="AN13" s="66"/>
      <c r="AO13" s="66"/>
      <c r="AP13" s="67"/>
      <c r="AQ13" s="68"/>
      <c r="AR13" s="69"/>
      <c r="AS13" s="70"/>
      <c r="AT13" s="71"/>
      <c r="AU13" s="72"/>
      <c r="AV13" s="73"/>
      <c r="AW13" s="74"/>
      <c r="AX13" s="75"/>
      <c r="AY13" s="76"/>
    </row>
    <row r="14" spans="1:51" s="77" customFormat="1" ht="25.15" customHeight="1" x14ac:dyDescent="0.25">
      <c r="A14" s="43" t="s">
        <v>57</v>
      </c>
      <c r="B14" s="44">
        <v>30</v>
      </c>
      <c r="C14" s="44">
        <f>T14</f>
        <v>0</v>
      </c>
      <c r="D14" s="44">
        <f>V14</f>
        <v>0</v>
      </c>
      <c r="E14" s="44">
        <f>X14</f>
        <v>0</v>
      </c>
      <c r="F14" s="44">
        <f>Z14</f>
        <v>0</v>
      </c>
      <c r="G14" s="44">
        <v>6</v>
      </c>
      <c r="H14" s="45">
        <f>AD14</f>
        <v>0</v>
      </c>
      <c r="I14" s="46">
        <f>SUM(B14:H14)</f>
        <v>36</v>
      </c>
      <c r="J14" s="47">
        <v>6</v>
      </c>
      <c r="K14" s="48"/>
      <c r="L14"/>
      <c r="M14" s="126"/>
      <c r="N14" s="78"/>
      <c r="O14" s="79"/>
      <c r="P14" s="51"/>
      <c r="Q14" s="52"/>
      <c r="R14" s="53"/>
      <c r="S14" s="52"/>
      <c r="T14" s="54"/>
      <c r="U14" s="52"/>
      <c r="V14" s="54"/>
      <c r="W14" s="52"/>
      <c r="X14" s="54"/>
      <c r="Y14" s="52"/>
      <c r="Z14" s="54"/>
      <c r="AA14" s="55"/>
      <c r="AB14" s="52"/>
      <c r="AC14" s="56"/>
      <c r="AD14" s="57"/>
      <c r="AE14" s="58"/>
      <c r="AF14" s="59"/>
      <c r="AG14" s="60"/>
      <c r="AH14" s="61"/>
      <c r="AI14" s="62"/>
      <c r="AJ14" s="63"/>
      <c r="AK14" s="64"/>
      <c r="AL14" s="65"/>
      <c r="AM14" s="65"/>
      <c r="AN14" s="66"/>
      <c r="AO14" s="66"/>
      <c r="AP14" s="67"/>
      <c r="AQ14" s="68"/>
      <c r="AR14" s="69"/>
      <c r="AS14" s="70"/>
      <c r="AT14" s="71"/>
      <c r="AU14" s="72"/>
      <c r="AV14" s="73"/>
      <c r="AW14" s="74"/>
      <c r="AX14" s="75"/>
      <c r="AY14" s="76"/>
    </row>
    <row r="15" spans="1:51" s="77" customFormat="1" ht="25.15" customHeight="1" x14ac:dyDescent="0.25">
      <c r="A15" s="43" t="s">
        <v>58</v>
      </c>
      <c r="B15" s="44">
        <v>30</v>
      </c>
      <c r="C15" s="44">
        <f>T15</f>
        <v>0</v>
      </c>
      <c r="D15" s="44">
        <f>V15</f>
        <v>0</v>
      </c>
      <c r="E15" s="44">
        <f>X15</f>
        <v>0</v>
      </c>
      <c r="F15" s="44">
        <f>Z15</f>
        <v>0</v>
      </c>
      <c r="G15" s="44">
        <v>6</v>
      </c>
      <c r="H15" s="45">
        <f>AD15</f>
        <v>0</v>
      </c>
      <c r="I15" s="46">
        <f>SUM(B15:H15)</f>
        <v>36</v>
      </c>
      <c r="J15" s="47">
        <v>7</v>
      </c>
      <c r="K15" s="48"/>
      <c r="L15"/>
      <c r="M15" s="126"/>
      <c r="N15" s="78"/>
      <c r="O15" s="79"/>
      <c r="P15" s="51"/>
      <c r="Q15" s="52"/>
      <c r="R15" s="53"/>
      <c r="S15" s="52"/>
      <c r="T15" s="54"/>
      <c r="U15" s="52"/>
      <c r="V15" s="54"/>
      <c r="W15" s="52"/>
      <c r="X15" s="54"/>
      <c r="Y15" s="52"/>
      <c r="Z15" s="54"/>
      <c r="AA15" s="55"/>
      <c r="AB15" s="52"/>
      <c r="AC15" s="56"/>
      <c r="AD15" s="57"/>
      <c r="AE15" s="58"/>
      <c r="AF15" s="59"/>
      <c r="AG15" s="60"/>
      <c r="AH15" s="61"/>
      <c r="AI15" s="62"/>
      <c r="AJ15" s="63"/>
      <c r="AK15" s="64"/>
      <c r="AL15" s="65"/>
      <c r="AM15" s="65"/>
      <c r="AN15" s="66"/>
      <c r="AO15" s="66"/>
      <c r="AP15" s="67"/>
      <c r="AQ15" s="68"/>
      <c r="AR15" s="69"/>
      <c r="AS15" s="70"/>
      <c r="AT15" s="71"/>
      <c r="AU15" s="72"/>
      <c r="AV15" s="73"/>
      <c r="AW15" s="74"/>
      <c r="AX15" s="75"/>
      <c r="AY15" s="76"/>
    </row>
    <row r="16" spans="1:51" s="77" customFormat="1" ht="25.15" customHeight="1" x14ac:dyDescent="0.25">
      <c r="A16" s="43" t="s">
        <v>59</v>
      </c>
      <c r="B16" s="44">
        <v>30</v>
      </c>
      <c r="C16" s="44">
        <f>T16</f>
        <v>0</v>
      </c>
      <c r="D16" s="44">
        <f>V16</f>
        <v>0</v>
      </c>
      <c r="E16" s="44">
        <f>X16</f>
        <v>0</v>
      </c>
      <c r="F16" s="44">
        <f>Z16</f>
        <v>0</v>
      </c>
      <c r="G16" s="44">
        <v>5.4</v>
      </c>
      <c r="H16" s="45">
        <f>AD16</f>
        <v>0</v>
      </c>
      <c r="I16" s="46">
        <f>SUM(B16:H16)</f>
        <v>35.4</v>
      </c>
      <c r="J16" s="47">
        <v>8</v>
      </c>
      <c r="K16" s="48"/>
      <c r="L16"/>
      <c r="M16" s="126"/>
      <c r="N16" s="78"/>
      <c r="O16" s="79"/>
      <c r="P16" s="51"/>
      <c r="Q16" s="52"/>
      <c r="R16" s="53"/>
      <c r="S16" s="52"/>
      <c r="T16" s="54"/>
      <c r="U16" s="52"/>
      <c r="V16" s="54"/>
      <c r="W16" s="52"/>
      <c r="X16" s="54"/>
      <c r="Y16" s="52"/>
      <c r="Z16" s="54"/>
      <c r="AA16" s="55"/>
      <c r="AB16" s="52"/>
      <c r="AC16" s="56"/>
      <c r="AD16" s="57"/>
      <c r="AE16" s="58"/>
      <c r="AF16" s="59"/>
      <c r="AG16" s="60"/>
      <c r="AH16" s="61"/>
      <c r="AI16" s="62"/>
      <c r="AJ16" s="63"/>
      <c r="AK16" s="64"/>
      <c r="AL16" s="65"/>
      <c r="AM16" s="65"/>
      <c r="AN16" s="66"/>
      <c r="AO16" s="66"/>
      <c r="AP16" s="67"/>
      <c r="AQ16" s="68"/>
      <c r="AR16" s="69"/>
      <c r="AS16" s="70"/>
      <c r="AT16" s="71"/>
      <c r="AU16" s="72"/>
      <c r="AV16" s="73"/>
      <c r="AW16" s="74"/>
      <c r="AX16" s="75"/>
      <c r="AY16" s="76"/>
    </row>
    <row r="17" spans="1:51" s="77" customFormat="1" ht="25.15" customHeight="1" x14ac:dyDescent="0.25">
      <c r="A17" s="43" t="s">
        <v>60</v>
      </c>
      <c r="B17" s="44">
        <v>2.4</v>
      </c>
      <c r="C17" s="44">
        <f>T17</f>
        <v>0</v>
      </c>
      <c r="D17" s="44">
        <v>15</v>
      </c>
      <c r="E17" s="44">
        <f>X17</f>
        <v>0</v>
      </c>
      <c r="F17" s="44">
        <f>Z17</f>
        <v>0</v>
      </c>
      <c r="G17" s="44">
        <v>6</v>
      </c>
      <c r="H17" s="45">
        <v>11.7</v>
      </c>
      <c r="I17" s="46">
        <f>SUM(B17:H17)</f>
        <v>35.099999999999994</v>
      </c>
      <c r="J17" s="47">
        <v>9</v>
      </c>
      <c r="K17" s="48"/>
      <c r="L17"/>
      <c r="M17" s="126"/>
      <c r="N17" s="78"/>
      <c r="O17" s="79"/>
      <c r="P17" s="51"/>
      <c r="Q17" s="52"/>
      <c r="R17" s="53"/>
      <c r="S17" s="52"/>
      <c r="T17" s="54"/>
      <c r="U17" s="52"/>
      <c r="V17" s="54"/>
      <c r="W17" s="52"/>
      <c r="X17" s="54"/>
      <c r="Y17" s="52"/>
      <c r="Z17" s="54"/>
      <c r="AA17" s="55"/>
      <c r="AB17" s="52"/>
      <c r="AC17" s="56"/>
      <c r="AD17" s="57"/>
      <c r="AE17" s="58"/>
      <c r="AF17" s="59"/>
      <c r="AG17" s="60"/>
      <c r="AH17" s="61"/>
      <c r="AI17" s="62"/>
      <c r="AJ17" s="63"/>
      <c r="AK17" s="64"/>
      <c r="AL17" s="65"/>
      <c r="AM17" s="65"/>
      <c r="AN17" s="66"/>
      <c r="AO17" s="66"/>
      <c r="AP17" s="67"/>
      <c r="AQ17" s="68"/>
      <c r="AR17" s="69"/>
      <c r="AS17" s="70"/>
      <c r="AT17" s="71"/>
      <c r="AU17" s="72"/>
      <c r="AV17" s="73"/>
      <c r="AW17" s="74"/>
      <c r="AX17" s="75"/>
      <c r="AY17" s="76"/>
    </row>
    <row r="18" spans="1:51" s="77" customFormat="1" ht="25.15" customHeight="1" x14ac:dyDescent="0.25">
      <c r="A18" s="43" t="s">
        <v>61</v>
      </c>
      <c r="B18" s="44">
        <v>11.6</v>
      </c>
      <c r="C18" s="44">
        <v>1.5</v>
      </c>
      <c r="D18" s="44">
        <v>15</v>
      </c>
      <c r="E18" s="44">
        <f>X18</f>
        <v>0</v>
      </c>
      <c r="F18" s="44">
        <f>Z18</f>
        <v>0</v>
      </c>
      <c r="G18" s="44">
        <v>6</v>
      </c>
      <c r="H18" s="45">
        <f>AD18</f>
        <v>0</v>
      </c>
      <c r="I18" s="46">
        <f>SUM(B18:H18)</f>
        <v>34.1</v>
      </c>
      <c r="J18" s="47">
        <v>10</v>
      </c>
      <c r="K18" s="48"/>
      <c r="L18"/>
      <c r="M18" s="126"/>
      <c r="N18" s="78"/>
      <c r="O18" s="79"/>
      <c r="P18" s="51"/>
      <c r="Q18" s="52"/>
      <c r="R18" s="53"/>
      <c r="S18" s="52"/>
      <c r="T18" s="54"/>
      <c r="U18" s="52"/>
      <c r="V18" s="54"/>
      <c r="W18" s="52"/>
      <c r="X18" s="54"/>
      <c r="Y18" s="52"/>
      <c r="Z18" s="54"/>
      <c r="AA18" s="55"/>
      <c r="AB18" s="52"/>
      <c r="AC18" s="56"/>
      <c r="AD18" s="57"/>
      <c r="AE18" s="58"/>
      <c r="AF18" s="59"/>
      <c r="AG18" s="60"/>
      <c r="AH18" s="61"/>
      <c r="AI18" s="62"/>
      <c r="AJ18" s="63"/>
      <c r="AK18" s="64"/>
      <c r="AL18" s="65"/>
      <c r="AM18" s="65"/>
      <c r="AN18" s="66"/>
      <c r="AO18" s="66"/>
      <c r="AP18" s="67"/>
      <c r="AQ18" s="68"/>
      <c r="AR18" s="69"/>
      <c r="AS18" s="70"/>
      <c r="AT18" s="71"/>
      <c r="AU18" s="72"/>
      <c r="AV18" s="73"/>
      <c r="AW18" s="74"/>
      <c r="AX18" s="75"/>
      <c r="AY18" s="76"/>
    </row>
    <row r="19" spans="1:51" s="77" customFormat="1" ht="25.15" customHeight="1" x14ac:dyDescent="0.25">
      <c r="A19" s="43" t="s">
        <v>84</v>
      </c>
      <c r="B19" s="44">
        <v>3.2</v>
      </c>
      <c r="C19" s="44">
        <v>0.9</v>
      </c>
      <c r="D19" s="44">
        <v>15</v>
      </c>
      <c r="E19" s="44">
        <f>X19</f>
        <v>0</v>
      </c>
      <c r="F19" s="44">
        <f>Z19</f>
        <v>0</v>
      </c>
      <c r="G19" s="44">
        <v>6</v>
      </c>
      <c r="H19" s="45">
        <v>8.8000000000000007</v>
      </c>
      <c r="I19" s="46">
        <f>SUM(B19:H19)</f>
        <v>33.900000000000006</v>
      </c>
      <c r="J19" s="47">
        <v>11</v>
      </c>
      <c r="K19" s="48"/>
      <c r="L19"/>
      <c r="M19" s="126"/>
      <c r="N19" s="78"/>
      <c r="O19" s="79"/>
      <c r="P19" s="51"/>
      <c r="Q19" s="52"/>
      <c r="R19" s="53"/>
      <c r="S19" s="52"/>
      <c r="T19" s="54"/>
      <c r="U19" s="52"/>
      <c r="V19" s="54"/>
      <c r="W19" s="52"/>
      <c r="X19" s="54"/>
      <c r="Y19" s="52"/>
      <c r="Z19" s="54"/>
      <c r="AA19" s="55"/>
      <c r="AB19" s="52"/>
      <c r="AC19" s="56"/>
      <c r="AD19" s="57"/>
      <c r="AE19" s="58"/>
      <c r="AF19" s="59"/>
      <c r="AG19" s="60"/>
      <c r="AH19" s="61"/>
      <c r="AI19" s="62"/>
      <c r="AJ19" s="63"/>
      <c r="AK19" s="64"/>
      <c r="AL19" s="65"/>
      <c r="AM19" s="65"/>
      <c r="AN19" s="66"/>
      <c r="AO19" s="66"/>
      <c r="AP19" s="67"/>
      <c r="AQ19" s="68"/>
      <c r="AR19" s="69"/>
      <c r="AS19" s="70"/>
      <c r="AT19" s="71"/>
      <c r="AU19" s="72"/>
      <c r="AV19" s="73"/>
      <c r="AW19" s="74"/>
      <c r="AX19" s="75"/>
      <c r="AY19" s="76"/>
    </row>
    <row r="20" spans="1:51" s="77" customFormat="1" ht="25.15" customHeight="1" x14ac:dyDescent="0.25">
      <c r="A20" s="43" t="s">
        <v>62</v>
      </c>
      <c r="B20" s="44">
        <v>6.8</v>
      </c>
      <c r="C20" s="44">
        <f>T20</f>
        <v>0</v>
      </c>
      <c r="D20" s="44">
        <v>15</v>
      </c>
      <c r="E20" s="44">
        <f>X20</f>
        <v>0</v>
      </c>
      <c r="F20" s="44">
        <f>Z20</f>
        <v>0</v>
      </c>
      <c r="G20" s="44">
        <v>6</v>
      </c>
      <c r="H20" s="45">
        <v>5.86</v>
      </c>
      <c r="I20" s="46">
        <f>SUM(B20:H20)</f>
        <v>33.660000000000004</v>
      </c>
      <c r="J20" s="47">
        <v>12</v>
      </c>
      <c r="K20" s="48"/>
      <c r="L20"/>
      <c r="M20" s="126"/>
      <c r="N20" s="78"/>
      <c r="O20" s="79"/>
      <c r="P20" s="51"/>
      <c r="Q20" s="52"/>
      <c r="R20" s="53"/>
      <c r="S20" s="52"/>
      <c r="T20" s="54"/>
      <c r="U20" s="52"/>
      <c r="V20" s="54"/>
      <c r="W20" s="52"/>
      <c r="X20" s="54"/>
      <c r="Y20" s="52"/>
      <c r="Z20" s="54"/>
      <c r="AA20" s="55"/>
      <c r="AB20" s="52"/>
      <c r="AC20" s="56"/>
      <c r="AD20" s="57"/>
      <c r="AE20" s="58"/>
      <c r="AF20" s="59"/>
      <c r="AG20" s="60"/>
      <c r="AH20" s="61"/>
      <c r="AI20" s="62"/>
      <c r="AJ20" s="63"/>
      <c r="AK20" s="64"/>
      <c r="AL20" s="65"/>
      <c r="AM20" s="65"/>
      <c r="AN20" s="66"/>
      <c r="AO20" s="66"/>
      <c r="AP20" s="67"/>
      <c r="AQ20" s="68"/>
      <c r="AR20" s="69"/>
      <c r="AS20" s="70"/>
      <c r="AT20" s="71"/>
      <c r="AU20" s="72"/>
      <c r="AV20" s="73"/>
      <c r="AW20" s="74"/>
      <c r="AX20" s="75"/>
      <c r="AY20" s="76"/>
    </row>
    <row r="21" spans="1:51" s="77" customFormat="1" ht="25.15" customHeight="1" x14ac:dyDescent="0.25">
      <c r="A21" s="43" t="s">
        <v>63</v>
      </c>
      <c r="B21" s="44">
        <v>12.4</v>
      </c>
      <c r="C21" s="44">
        <f>T21</f>
        <v>0</v>
      </c>
      <c r="D21" s="44">
        <v>15</v>
      </c>
      <c r="E21" s="44">
        <f>X21</f>
        <v>0</v>
      </c>
      <c r="F21" s="44">
        <f>Z21</f>
        <v>0</v>
      </c>
      <c r="G21" s="44">
        <v>6</v>
      </c>
      <c r="H21" s="45">
        <f>AD21</f>
        <v>0</v>
      </c>
      <c r="I21" s="46">
        <f>SUM(B21:H21)</f>
        <v>33.4</v>
      </c>
      <c r="J21" s="47">
        <v>13</v>
      </c>
      <c r="K21" s="48"/>
      <c r="L21"/>
      <c r="M21" s="126"/>
      <c r="N21" s="78"/>
      <c r="O21" s="79"/>
      <c r="P21" s="51"/>
      <c r="Q21" s="52"/>
      <c r="R21" s="53"/>
      <c r="S21" s="52"/>
      <c r="T21" s="54"/>
      <c r="U21" s="52"/>
      <c r="V21" s="54"/>
      <c r="W21" s="52"/>
      <c r="X21" s="54"/>
      <c r="Y21" s="52"/>
      <c r="Z21" s="54"/>
      <c r="AA21" s="55"/>
      <c r="AB21" s="52"/>
      <c r="AC21" s="56"/>
      <c r="AD21" s="57"/>
      <c r="AE21" s="58"/>
      <c r="AF21" s="59"/>
      <c r="AG21" s="60"/>
      <c r="AH21" s="61"/>
      <c r="AI21" s="62"/>
      <c r="AJ21" s="63"/>
      <c r="AK21" s="64"/>
      <c r="AL21" s="65"/>
      <c r="AM21" s="65"/>
      <c r="AN21" s="66"/>
      <c r="AO21" s="66"/>
      <c r="AP21" s="67"/>
      <c r="AQ21" s="68"/>
      <c r="AR21" s="69"/>
      <c r="AS21" s="70"/>
      <c r="AT21" s="71"/>
      <c r="AU21" s="72"/>
      <c r="AV21" s="73"/>
      <c r="AW21" s="74"/>
      <c r="AX21" s="75"/>
      <c r="AY21" s="76"/>
    </row>
    <row r="22" spans="1:51" s="77" customFormat="1" ht="25.15" customHeight="1" x14ac:dyDescent="0.25">
      <c r="A22" s="43" t="s">
        <v>64</v>
      </c>
      <c r="B22" s="44">
        <v>11.6</v>
      </c>
      <c r="C22" s="44">
        <f>T22</f>
        <v>0</v>
      </c>
      <c r="D22" s="44">
        <v>15</v>
      </c>
      <c r="E22" s="44">
        <f>X22</f>
        <v>0</v>
      </c>
      <c r="F22" s="44">
        <f>Z22</f>
        <v>0</v>
      </c>
      <c r="G22" s="44">
        <v>6</v>
      </c>
      <c r="H22" s="45">
        <f>AD22</f>
        <v>0</v>
      </c>
      <c r="I22" s="46">
        <f>SUM(B22:H22)</f>
        <v>32.6</v>
      </c>
      <c r="J22" s="47">
        <v>14</v>
      </c>
      <c r="K22" s="48"/>
      <c r="L22"/>
      <c r="M22" s="126"/>
      <c r="N22" s="78"/>
      <c r="O22" s="79"/>
      <c r="P22" s="51"/>
      <c r="Q22" s="52"/>
      <c r="R22" s="53"/>
      <c r="S22" s="52"/>
      <c r="T22" s="54"/>
      <c r="U22" s="52"/>
      <c r="V22" s="54"/>
      <c r="W22" s="52"/>
      <c r="X22" s="54"/>
      <c r="Y22" s="52"/>
      <c r="Z22" s="54"/>
      <c r="AA22" s="55"/>
      <c r="AB22" s="52"/>
      <c r="AC22" s="56"/>
      <c r="AD22" s="57"/>
      <c r="AE22" s="58"/>
      <c r="AF22" s="59"/>
      <c r="AG22" s="60"/>
      <c r="AH22" s="61"/>
      <c r="AI22" s="62"/>
      <c r="AJ22" s="63"/>
      <c r="AK22" s="64"/>
      <c r="AL22" s="65"/>
      <c r="AM22" s="65"/>
      <c r="AN22" s="66"/>
      <c r="AO22" s="66"/>
      <c r="AP22" s="67"/>
      <c r="AQ22" s="68"/>
      <c r="AR22" s="69"/>
      <c r="AS22" s="70"/>
      <c r="AT22" s="71"/>
      <c r="AU22" s="72"/>
      <c r="AV22" s="73"/>
      <c r="AW22" s="74"/>
      <c r="AX22" s="75"/>
      <c r="AY22" s="76"/>
    </row>
    <row r="23" spans="1:51" s="77" customFormat="1" ht="25.15" customHeight="1" x14ac:dyDescent="0.25">
      <c r="A23" s="43" t="s">
        <v>65</v>
      </c>
      <c r="B23" s="44">
        <v>18.8</v>
      </c>
      <c r="C23" s="44">
        <v>2.4</v>
      </c>
      <c r="D23" s="44">
        <f>V23</f>
        <v>0</v>
      </c>
      <c r="E23" s="44">
        <f>X23</f>
        <v>0</v>
      </c>
      <c r="F23" s="44">
        <f>Z23</f>
        <v>0</v>
      </c>
      <c r="G23" s="44">
        <v>6</v>
      </c>
      <c r="H23" s="45">
        <v>4.7300000000000004</v>
      </c>
      <c r="I23" s="46">
        <f>SUM(B23:H23)</f>
        <v>31.93</v>
      </c>
      <c r="J23" s="47">
        <v>15</v>
      </c>
      <c r="K23" s="48"/>
      <c r="L23"/>
      <c r="M23" s="126"/>
      <c r="N23" s="78"/>
      <c r="O23" s="79"/>
      <c r="P23" s="51"/>
      <c r="Q23" s="52"/>
      <c r="R23" s="53"/>
      <c r="S23" s="52"/>
      <c r="T23" s="54"/>
      <c r="U23" s="52"/>
      <c r="V23" s="54"/>
      <c r="W23" s="52"/>
      <c r="X23" s="54"/>
      <c r="Y23" s="52"/>
      <c r="Z23" s="54"/>
      <c r="AA23" s="55"/>
      <c r="AB23" s="52"/>
      <c r="AC23" s="56"/>
      <c r="AD23" s="57"/>
      <c r="AE23" s="58"/>
      <c r="AF23" s="59"/>
      <c r="AG23" s="60"/>
      <c r="AH23" s="61"/>
      <c r="AI23" s="62"/>
      <c r="AJ23" s="63"/>
      <c r="AK23" s="64"/>
      <c r="AL23" s="65"/>
      <c r="AM23" s="65"/>
      <c r="AN23" s="66"/>
      <c r="AO23" s="66"/>
      <c r="AP23" s="67"/>
      <c r="AQ23" s="68"/>
      <c r="AR23" s="69"/>
      <c r="AS23" s="70"/>
      <c r="AT23" s="71"/>
      <c r="AU23" s="72"/>
      <c r="AV23" s="73"/>
      <c r="AW23" s="74"/>
      <c r="AX23" s="75"/>
      <c r="AY23" s="76"/>
    </row>
    <row r="24" spans="1:51" s="77" customFormat="1" ht="25.15" customHeight="1" x14ac:dyDescent="0.25">
      <c r="A24" s="43" t="s">
        <v>98</v>
      </c>
      <c r="B24" s="44">
        <v>10.8</v>
      </c>
      <c r="C24" s="44">
        <f>T24</f>
        <v>0</v>
      </c>
      <c r="D24" s="44">
        <v>15</v>
      </c>
      <c r="E24" s="44">
        <f>X24</f>
        <v>0</v>
      </c>
      <c r="F24" s="44">
        <f>Z24</f>
        <v>0</v>
      </c>
      <c r="G24" s="44">
        <v>6</v>
      </c>
      <c r="H24" s="45">
        <f>AD24</f>
        <v>0</v>
      </c>
      <c r="I24" s="46">
        <f>SUM(B24:H24)</f>
        <v>31.8</v>
      </c>
      <c r="J24" s="47">
        <v>16</v>
      </c>
      <c r="K24" s="48"/>
      <c r="L24"/>
      <c r="M24" s="126"/>
      <c r="N24" s="78"/>
      <c r="O24" s="79"/>
      <c r="P24" s="51"/>
      <c r="Q24" s="52"/>
      <c r="R24" s="53"/>
      <c r="S24" s="52"/>
      <c r="T24" s="54"/>
      <c r="U24" s="52"/>
      <c r="V24" s="54"/>
      <c r="W24" s="52"/>
      <c r="X24" s="54"/>
      <c r="Y24" s="52"/>
      <c r="Z24" s="54"/>
      <c r="AA24" s="55"/>
      <c r="AB24" s="52"/>
      <c r="AC24" s="56"/>
      <c r="AD24" s="57"/>
      <c r="AE24" s="58"/>
      <c r="AF24" s="59"/>
      <c r="AG24" s="60"/>
      <c r="AH24" s="61"/>
      <c r="AI24" s="62"/>
      <c r="AJ24" s="63"/>
      <c r="AK24" s="64"/>
      <c r="AL24" s="65"/>
      <c r="AM24" s="65"/>
      <c r="AN24" s="66"/>
      <c r="AO24" s="66"/>
      <c r="AP24" s="67"/>
      <c r="AQ24" s="68"/>
      <c r="AR24" s="69"/>
      <c r="AS24" s="70"/>
      <c r="AT24" s="71"/>
      <c r="AU24" s="72"/>
      <c r="AV24" s="73"/>
      <c r="AW24" s="74"/>
      <c r="AX24" s="75"/>
      <c r="AY24" s="76"/>
    </row>
    <row r="25" spans="1:51" s="77" customFormat="1" ht="25.15" customHeight="1" x14ac:dyDescent="0.25">
      <c r="A25" s="43" t="s">
        <v>66</v>
      </c>
      <c r="B25" s="44">
        <v>25.6</v>
      </c>
      <c r="C25" s="44">
        <f>T25</f>
        <v>0</v>
      </c>
      <c r="D25" s="44">
        <f>V25</f>
        <v>0</v>
      </c>
      <c r="E25" s="44">
        <f>X25</f>
        <v>0</v>
      </c>
      <c r="F25" s="44">
        <f>Z25</f>
        <v>0</v>
      </c>
      <c r="G25" s="44">
        <v>6</v>
      </c>
      <c r="H25" s="45">
        <f>AD25</f>
        <v>0</v>
      </c>
      <c r="I25" s="46">
        <f>SUM(B25:H25)</f>
        <v>31.6</v>
      </c>
      <c r="J25" s="47">
        <v>17</v>
      </c>
      <c r="K25" s="48"/>
      <c r="L25"/>
      <c r="M25" s="126"/>
      <c r="N25" s="78"/>
      <c r="O25" s="79"/>
      <c r="P25" s="51"/>
      <c r="Q25" s="52"/>
      <c r="R25" s="53"/>
      <c r="S25" s="52"/>
      <c r="T25" s="54"/>
      <c r="U25" s="52"/>
      <c r="V25" s="54"/>
      <c r="W25" s="52"/>
      <c r="X25" s="54"/>
      <c r="Y25" s="52"/>
      <c r="Z25" s="54"/>
      <c r="AA25" s="55"/>
      <c r="AB25" s="52"/>
      <c r="AC25" s="56"/>
      <c r="AD25" s="57"/>
      <c r="AE25" s="58"/>
      <c r="AF25" s="59"/>
      <c r="AG25" s="60"/>
      <c r="AH25" s="61"/>
      <c r="AI25" s="62"/>
      <c r="AJ25" s="63"/>
      <c r="AK25" s="64"/>
      <c r="AL25" s="65"/>
      <c r="AM25" s="65"/>
      <c r="AN25" s="66"/>
      <c r="AO25" s="66"/>
      <c r="AP25" s="67"/>
      <c r="AQ25" s="68"/>
      <c r="AR25" s="69"/>
      <c r="AS25" s="70"/>
      <c r="AT25" s="71"/>
      <c r="AU25" s="72"/>
      <c r="AV25" s="73"/>
      <c r="AW25" s="74"/>
      <c r="AX25" s="75"/>
      <c r="AY25" s="76"/>
    </row>
    <row r="26" spans="1:51" s="77" customFormat="1" ht="25.15" customHeight="1" x14ac:dyDescent="0.25">
      <c r="A26" s="43" t="s">
        <v>67</v>
      </c>
      <c r="B26" s="44">
        <v>2.4</v>
      </c>
      <c r="C26" s="44">
        <f>T26</f>
        <v>0</v>
      </c>
      <c r="D26" s="44">
        <v>15</v>
      </c>
      <c r="E26" s="44">
        <f>X26</f>
        <v>0</v>
      </c>
      <c r="F26" s="44">
        <f>Z26</f>
        <v>0</v>
      </c>
      <c r="G26" s="44">
        <v>5.7</v>
      </c>
      <c r="H26" s="45">
        <v>8.08</v>
      </c>
      <c r="I26" s="46">
        <f>SUM(B26:H26)</f>
        <v>31.18</v>
      </c>
      <c r="J26" s="47">
        <v>18</v>
      </c>
      <c r="K26" s="48"/>
      <c r="L26"/>
      <c r="M26" s="126"/>
      <c r="N26" s="78"/>
      <c r="O26" s="79"/>
      <c r="P26" s="51"/>
      <c r="Q26" s="52"/>
      <c r="R26" s="53"/>
      <c r="S26" s="52"/>
      <c r="T26" s="54"/>
      <c r="U26" s="52"/>
      <c r="V26" s="54"/>
      <c r="W26" s="52"/>
      <c r="X26" s="54"/>
      <c r="Y26" s="52"/>
      <c r="Z26" s="54"/>
      <c r="AA26" s="55"/>
      <c r="AB26" s="52"/>
      <c r="AC26" s="56"/>
      <c r="AD26" s="57"/>
      <c r="AE26" s="58"/>
      <c r="AF26" s="59"/>
      <c r="AG26" s="60"/>
      <c r="AH26" s="61"/>
      <c r="AI26" s="62"/>
      <c r="AJ26" s="63"/>
      <c r="AK26" s="64"/>
      <c r="AL26" s="65"/>
      <c r="AM26" s="65"/>
      <c r="AN26" s="66"/>
      <c r="AO26" s="66"/>
      <c r="AP26" s="67"/>
      <c r="AQ26" s="68"/>
      <c r="AR26" s="69"/>
      <c r="AS26" s="70"/>
      <c r="AT26" s="71"/>
      <c r="AU26" s="72"/>
      <c r="AV26" s="73"/>
      <c r="AW26" s="74"/>
      <c r="AX26" s="75"/>
      <c r="AY26" s="76"/>
    </row>
    <row r="27" spans="1:51" s="77" customFormat="1" ht="25.15" customHeight="1" x14ac:dyDescent="0.25">
      <c r="A27" s="43" t="s">
        <v>68</v>
      </c>
      <c r="B27" s="44">
        <v>21.6</v>
      </c>
      <c r="C27" s="44">
        <f>T27</f>
        <v>0</v>
      </c>
      <c r="D27" s="44">
        <v>0.2</v>
      </c>
      <c r="E27" s="44">
        <f>X27</f>
        <v>0</v>
      </c>
      <c r="F27" s="44">
        <f>Z27</f>
        <v>0</v>
      </c>
      <c r="G27" s="44">
        <v>3.8</v>
      </c>
      <c r="H27" s="45">
        <v>5.0199999999999996</v>
      </c>
      <c r="I27" s="46">
        <f>SUM(B27:H27)</f>
        <v>30.62</v>
      </c>
      <c r="J27" s="47">
        <v>19</v>
      </c>
      <c r="K27" s="48"/>
      <c r="L27"/>
      <c r="M27" s="126"/>
      <c r="N27" s="78"/>
      <c r="O27" s="79"/>
      <c r="P27" s="51"/>
      <c r="Q27" s="52"/>
      <c r="R27" s="53"/>
      <c r="S27" s="52"/>
      <c r="T27" s="54"/>
      <c r="U27" s="52"/>
      <c r="V27" s="54"/>
      <c r="W27" s="52"/>
      <c r="X27" s="54"/>
      <c r="Y27" s="52"/>
      <c r="Z27" s="54"/>
      <c r="AA27" s="55"/>
      <c r="AB27" s="52"/>
      <c r="AC27" s="56"/>
      <c r="AD27" s="57"/>
      <c r="AE27" s="58"/>
      <c r="AF27" s="59"/>
      <c r="AG27" s="60"/>
      <c r="AH27" s="61"/>
      <c r="AI27" s="62"/>
      <c r="AJ27" s="63"/>
      <c r="AK27" s="64"/>
      <c r="AL27" s="65"/>
      <c r="AM27" s="65"/>
      <c r="AN27" s="66"/>
      <c r="AO27" s="66"/>
      <c r="AP27" s="67"/>
      <c r="AQ27" s="68"/>
      <c r="AR27" s="69"/>
      <c r="AS27" s="70"/>
      <c r="AT27" s="71"/>
      <c r="AU27" s="72"/>
      <c r="AV27" s="73"/>
      <c r="AW27" s="74"/>
      <c r="AX27" s="75"/>
      <c r="AY27" s="76"/>
    </row>
    <row r="28" spans="1:51" s="77" customFormat="1" ht="25.15" customHeight="1" x14ac:dyDescent="0.25">
      <c r="A28" s="43" t="s">
        <v>69</v>
      </c>
      <c r="B28" s="44">
        <v>6</v>
      </c>
      <c r="C28" s="44">
        <f>T28</f>
        <v>0</v>
      </c>
      <c r="D28" s="44">
        <v>15</v>
      </c>
      <c r="E28" s="44">
        <v>2.8</v>
      </c>
      <c r="F28" s="44">
        <f>Z28</f>
        <v>0</v>
      </c>
      <c r="G28" s="44">
        <v>6</v>
      </c>
      <c r="H28" s="45">
        <f>AD28</f>
        <v>0</v>
      </c>
      <c r="I28" s="46">
        <f>SUM(B28:H28)</f>
        <v>29.8</v>
      </c>
      <c r="J28" s="47">
        <v>20</v>
      </c>
      <c r="K28" s="48"/>
      <c r="L28"/>
      <c r="M28" s="126"/>
      <c r="N28" s="78"/>
      <c r="O28" s="79"/>
      <c r="P28" s="51"/>
      <c r="Q28" s="52"/>
      <c r="R28" s="53"/>
      <c r="S28" s="52"/>
      <c r="T28" s="54"/>
      <c r="U28" s="52"/>
      <c r="V28" s="54"/>
      <c r="W28" s="52"/>
      <c r="X28" s="54"/>
      <c r="Y28" s="52"/>
      <c r="Z28" s="54"/>
      <c r="AA28" s="55"/>
      <c r="AB28" s="52"/>
      <c r="AC28" s="56"/>
      <c r="AD28" s="57"/>
      <c r="AE28" s="58"/>
      <c r="AF28" s="59"/>
      <c r="AG28" s="60"/>
      <c r="AH28" s="61"/>
      <c r="AI28" s="62"/>
      <c r="AJ28" s="63"/>
      <c r="AK28" s="64"/>
      <c r="AL28" s="65"/>
      <c r="AM28" s="65"/>
      <c r="AN28" s="66"/>
      <c r="AO28" s="66"/>
      <c r="AP28" s="67"/>
      <c r="AQ28" s="68"/>
      <c r="AR28" s="69"/>
      <c r="AS28" s="70"/>
      <c r="AT28" s="71"/>
      <c r="AU28" s="72"/>
      <c r="AV28" s="73"/>
      <c r="AW28" s="74"/>
      <c r="AX28" s="75"/>
      <c r="AY28" s="76"/>
    </row>
    <row r="29" spans="1:51" s="77" customFormat="1" ht="25.15" customHeight="1" x14ac:dyDescent="0.25">
      <c r="A29" s="43" t="s">
        <v>70</v>
      </c>
      <c r="B29" s="44">
        <v>8.4</v>
      </c>
      <c r="C29" s="44">
        <f>T29</f>
        <v>0</v>
      </c>
      <c r="D29" s="44">
        <v>15</v>
      </c>
      <c r="E29" s="44">
        <f>X29</f>
        <v>0</v>
      </c>
      <c r="F29" s="44">
        <f>Z29</f>
        <v>0</v>
      </c>
      <c r="G29" s="44">
        <v>6</v>
      </c>
      <c r="H29" s="45">
        <f>AD29</f>
        <v>0</v>
      </c>
      <c r="I29" s="46">
        <f>SUM(B29:H29)</f>
        <v>29.4</v>
      </c>
      <c r="J29" s="47">
        <v>21</v>
      </c>
      <c r="K29" s="48"/>
      <c r="L29"/>
      <c r="M29" s="126"/>
      <c r="N29" s="78"/>
      <c r="O29" s="79"/>
      <c r="P29" s="51"/>
      <c r="Q29" s="52"/>
      <c r="R29" s="53"/>
      <c r="S29" s="52"/>
      <c r="T29" s="54"/>
      <c r="U29" s="52"/>
      <c r="V29" s="54"/>
      <c r="W29" s="52"/>
      <c r="X29" s="54"/>
      <c r="Y29" s="52"/>
      <c r="Z29" s="54"/>
      <c r="AA29" s="55"/>
      <c r="AB29" s="52"/>
      <c r="AC29" s="56"/>
      <c r="AD29" s="57"/>
      <c r="AE29" s="58"/>
      <c r="AF29" s="59"/>
      <c r="AG29" s="60"/>
      <c r="AH29" s="61"/>
      <c r="AI29" s="62"/>
      <c r="AJ29" s="63"/>
      <c r="AK29" s="64"/>
      <c r="AL29" s="65"/>
      <c r="AM29" s="65"/>
      <c r="AN29" s="66"/>
      <c r="AO29" s="66"/>
      <c r="AP29" s="67"/>
      <c r="AQ29" s="68"/>
      <c r="AR29" s="69"/>
      <c r="AS29" s="70"/>
      <c r="AT29" s="71"/>
      <c r="AU29" s="72"/>
      <c r="AV29" s="73"/>
      <c r="AW29" s="74"/>
      <c r="AX29" s="75"/>
      <c r="AY29" s="76"/>
    </row>
    <row r="30" spans="1:51" s="77" customFormat="1" ht="25.15" customHeight="1" x14ac:dyDescent="0.25">
      <c r="A30" s="43" t="s">
        <v>71</v>
      </c>
      <c r="B30" s="44">
        <v>3.6</v>
      </c>
      <c r="C30" s="44">
        <f>T30</f>
        <v>0</v>
      </c>
      <c r="D30" s="44">
        <v>15</v>
      </c>
      <c r="E30" s="44">
        <f>X30</f>
        <v>0</v>
      </c>
      <c r="F30" s="44">
        <f>Z30</f>
        <v>0</v>
      </c>
      <c r="G30" s="44">
        <v>6</v>
      </c>
      <c r="H30" s="45">
        <v>4.62</v>
      </c>
      <c r="I30" s="46">
        <f>SUM(B30:H30)</f>
        <v>29.220000000000002</v>
      </c>
      <c r="J30" s="47">
        <v>22</v>
      </c>
      <c r="K30" s="48"/>
      <c r="L30"/>
      <c r="M30" s="126"/>
      <c r="N30" s="78"/>
      <c r="O30" s="79"/>
      <c r="P30" s="51"/>
      <c r="Q30" s="52"/>
      <c r="R30" s="53"/>
      <c r="S30" s="52"/>
      <c r="T30" s="54"/>
      <c r="U30" s="52"/>
      <c r="V30" s="54"/>
      <c r="W30" s="52"/>
      <c r="X30" s="54"/>
      <c r="Y30" s="52"/>
      <c r="Z30" s="54"/>
      <c r="AA30" s="55"/>
      <c r="AB30" s="52"/>
      <c r="AC30" s="56"/>
      <c r="AD30" s="57"/>
      <c r="AE30" s="58"/>
      <c r="AF30" s="59"/>
      <c r="AG30" s="60"/>
      <c r="AH30" s="61"/>
      <c r="AI30" s="62"/>
      <c r="AJ30" s="63"/>
      <c r="AK30" s="64"/>
      <c r="AL30" s="65"/>
      <c r="AM30" s="65"/>
      <c r="AN30" s="66"/>
      <c r="AO30" s="66"/>
      <c r="AP30" s="67"/>
      <c r="AQ30" s="68"/>
      <c r="AR30" s="69"/>
      <c r="AS30" s="70"/>
      <c r="AT30" s="71"/>
      <c r="AU30" s="72"/>
      <c r="AV30" s="73"/>
      <c r="AW30" s="74"/>
      <c r="AX30" s="75"/>
      <c r="AY30" s="76"/>
    </row>
    <row r="31" spans="1:51" s="77" customFormat="1" ht="25.15" customHeight="1" x14ac:dyDescent="0.25">
      <c r="A31" s="43" t="s">
        <v>72</v>
      </c>
      <c r="B31" s="44">
        <v>2.4</v>
      </c>
      <c r="C31" s="44">
        <f>T31</f>
        <v>0</v>
      </c>
      <c r="D31" s="44">
        <v>15</v>
      </c>
      <c r="E31" s="44">
        <f>X31</f>
        <v>0</v>
      </c>
      <c r="F31" s="44">
        <f>Z31</f>
        <v>0</v>
      </c>
      <c r="G31" s="44">
        <v>5.9</v>
      </c>
      <c r="H31" s="45">
        <v>5.36</v>
      </c>
      <c r="I31" s="46">
        <f>SUM(B31:H31)</f>
        <v>28.659999999999997</v>
      </c>
      <c r="J31" s="47">
        <v>23</v>
      </c>
      <c r="K31" s="48"/>
      <c r="L31"/>
      <c r="M31" s="126"/>
      <c r="N31" s="78"/>
      <c r="O31" s="79"/>
      <c r="P31" s="51"/>
      <c r="Q31" s="52"/>
      <c r="R31" s="53"/>
      <c r="S31" s="52"/>
      <c r="T31" s="54"/>
      <c r="U31" s="52"/>
      <c r="V31" s="54"/>
      <c r="W31" s="52"/>
      <c r="X31" s="54"/>
      <c r="Y31" s="52"/>
      <c r="Z31" s="54"/>
      <c r="AA31" s="55"/>
      <c r="AB31" s="52"/>
      <c r="AC31" s="56"/>
      <c r="AD31" s="57"/>
      <c r="AE31" s="58"/>
      <c r="AF31" s="59"/>
      <c r="AG31" s="60"/>
      <c r="AH31" s="61"/>
      <c r="AI31" s="62"/>
      <c r="AJ31" s="63"/>
      <c r="AK31" s="64"/>
      <c r="AL31" s="65"/>
      <c r="AM31" s="65"/>
      <c r="AN31" s="66"/>
      <c r="AO31" s="66"/>
      <c r="AP31" s="67"/>
      <c r="AQ31" s="68"/>
      <c r="AR31" s="69"/>
      <c r="AS31" s="70"/>
      <c r="AT31" s="71"/>
      <c r="AU31" s="72"/>
      <c r="AV31" s="73"/>
      <c r="AW31" s="74"/>
      <c r="AX31" s="75"/>
      <c r="AY31" s="76"/>
    </row>
    <row r="32" spans="1:51" s="77" customFormat="1" ht="25.15" customHeight="1" x14ac:dyDescent="0.25">
      <c r="A32" s="43" t="s">
        <v>73</v>
      </c>
      <c r="B32" s="44">
        <v>3.2</v>
      </c>
      <c r="C32" s="44">
        <f>T32</f>
        <v>0</v>
      </c>
      <c r="D32" s="44">
        <v>15</v>
      </c>
      <c r="E32" s="44">
        <f>X32</f>
        <v>0</v>
      </c>
      <c r="F32" s="44">
        <f>Z32</f>
        <v>0</v>
      </c>
      <c r="G32" s="44">
        <v>6</v>
      </c>
      <c r="H32" s="45">
        <v>4.04</v>
      </c>
      <c r="I32" s="46">
        <f>SUM(B32:H32)</f>
        <v>28.24</v>
      </c>
      <c r="J32" s="47">
        <v>24</v>
      </c>
      <c r="K32" s="48"/>
      <c r="L32"/>
      <c r="M32" s="126"/>
      <c r="N32" s="78"/>
      <c r="O32" s="79"/>
      <c r="P32" s="51"/>
      <c r="Q32" s="52"/>
      <c r="R32" s="53"/>
      <c r="S32" s="52"/>
      <c r="T32" s="54"/>
      <c r="U32" s="52"/>
      <c r="V32" s="54"/>
      <c r="W32" s="52"/>
      <c r="X32" s="54"/>
      <c r="Y32" s="52"/>
      <c r="Z32" s="54"/>
      <c r="AA32" s="55"/>
      <c r="AB32" s="52"/>
      <c r="AC32" s="56"/>
      <c r="AD32" s="57"/>
      <c r="AE32" s="58"/>
      <c r="AF32" s="59"/>
      <c r="AG32" s="60"/>
      <c r="AH32" s="61"/>
      <c r="AI32" s="62"/>
      <c r="AJ32" s="63"/>
      <c r="AK32" s="64"/>
      <c r="AL32" s="65"/>
      <c r="AM32" s="65"/>
      <c r="AN32" s="66"/>
      <c r="AO32" s="66"/>
      <c r="AP32" s="67"/>
      <c r="AQ32" s="68"/>
      <c r="AR32" s="69"/>
      <c r="AS32" s="70"/>
      <c r="AT32" s="71"/>
      <c r="AU32" s="72"/>
      <c r="AV32" s="73"/>
      <c r="AW32" s="74"/>
      <c r="AX32" s="75"/>
      <c r="AY32" s="76"/>
    </row>
    <row r="33" spans="1:51" s="77" customFormat="1" ht="25.15" customHeight="1" x14ac:dyDescent="0.25">
      <c r="A33" s="43" t="s">
        <v>74</v>
      </c>
      <c r="B33" s="44">
        <v>2.4</v>
      </c>
      <c r="C33" s="44">
        <f>T33</f>
        <v>0</v>
      </c>
      <c r="D33" s="44">
        <v>15</v>
      </c>
      <c r="E33" s="44">
        <f>X33</f>
        <v>0</v>
      </c>
      <c r="F33" s="44">
        <f>Z33</f>
        <v>0</v>
      </c>
      <c r="G33" s="44">
        <v>6</v>
      </c>
      <c r="H33" s="45">
        <v>4.7</v>
      </c>
      <c r="I33" s="46">
        <f>SUM(B33:H33)</f>
        <v>28.099999999999998</v>
      </c>
      <c r="J33" s="47">
        <v>25</v>
      </c>
      <c r="K33" s="48"/>
      <c r="L33"/>
      <c r="M33" s="126"/>
      <c r="N33" s="78"/>
      <c r="O33" s="79"/>
      <c r="P33" s="51"/>
      <c r="Q33" s="52"/>
      <c r="R33" s="53"/>
      <c r="S33" s="52"/>
      <c r="T33" s="54"/>
      <c r="U33" s="52"/>
      <c r="V33" s="54"/>
      <c r="W33" s="52"/>
      <c r="X33" s="54"/>
      <c r="Y33" s="52"/>
      <c r="Z33" s="54"/>
      <c r="AA33" s="55"/>
      <c r="AB33" s="52"/>
      <c r="AC33" s="56"/>
      <c r="AD33" s="57"/>
      <c r="AE33" s="58"/>
      <c r="AF33" s="59"/>
      <c r="AG33" s="60"/>
      <c r="AH33" s="61"/>
      <c r="AI33" s="62"/>
      <c r="AJ33" s="63"/>
      <c r="AK33" s="64"/>
      <c r="AL33" s="65"/>
      <c r="AM33" s="65"/>
      <c r="AN33" s="66"/>
      <c r="AO33" s="66"/>
      <c r="AP33" s="67"/>
      <c r="AQ33" s="68"/>
      <c r="AR33" s="69"/>
      <c r="AS33" s="70"/>
      <c r="AT33" s="71"/>
      <c r="AU33" s="72"/>
      <c r="AV33" s="73"/>
      <c r="AW33" s="74"/>
      <c r="AX33" s="75"/>
      <c r="AY33" s="76"/>
    </row>
    <row r="34" spans="1:51" s="77" customFormat="1" ht="25.15" customHeight="1" x14ac:dyDescent="0.25">
      <c r="A34" s="43" t="s">
        <v>75</v>
      </c>
      <c r="B34" s="44">
        <v>7.2</v>
      </c>
      <c r="C34" s="44">
        <v>6</v>
      </c>
      <c r="D34" s="44">
        <v>8.4</v>
      </c>
      <c r="E34" s="44">
        <f>X34</f>
        <v>0</v>
      </c>
      <c r="F34" s="44">
        <f>Z34</f>
        <v>0</v>
      </c>
      <c r="G34" s="44">
        <v>6</v>
      </c>
      <c r="H34" s="45">
        <f>AD34</f>
        <v>0</v>
      </c>
      <c r="I34" s="46">
        <f>SUM(B34:H34)</f>
        <v>27.6</v>
      </c>
      <c r="J34" s="47">
        <v>26</v>
      </c>
      <c r="K34" s="48"/>
      <c r="L34"/>
      <c r="M34" s="126"/>
      <c r="N34" s="78"/>
      <c r="O34" s="79"/>
      <c r="P34" s="51"/>
      <c r="Q34" s="52"/>
      <c r="R34" s="53"/>
      <c r="S34" s="52"/>
      <c r="T34" s="54"/>
      <c r="U34" s="52"/>
      <c r="V34" s="54"/>
      <c r="W34" s="52"/>
      <c r="X34" s="54"/>
      <c r="Y34" s="52"/>
      <c r="Z34" s="54"/>
      <c r="AA34" s="55"/>
      <c r="AB34" s="52"/>
      <c r="AC34" s="56"/>
      <c r="AD34" s="57"/>
      <c r="AE34" s="58"/>
      <c r="AF34" s="59"/>
      <c r="AG34" s="60"/>
      <c r="AH34" s="61"/>
      <c r="AI34" s="62"/>
      <c r="AJ34" s="63"/>
      <c r="AK34" s="64"/>
      <c r="AL34" s="65"/>
      <c r="AM34" s="65"/>
      <c r="AN34" s="66"/>
      <c r="AO34" s="66"/>
      <c r="AP34" s="67"/>
      <c r="AQ34" s="68"/>
      <c r="AR34" s="69"/>
      <c r="AS34" s="70"/>
      <c r="AT34" s="71"/>
      <c r="AU34" s="72"/>
      <c r="AV34" s="73"/>
      <c r="AW34" s="74"/>
      <c r="AX34" s="75"/>
      <c r="AY34" s="76"/>
    </row>
    <row r="35" spans="1:51" s="77" customFormat="1" ht="25.15" customHeight="1" x14ac:dyDescent="0.25">
      <c r="A35" s="43" t="s">
        <v>76</v>
      </c>
      <c r="B35" s="44">
        <v>1.6</v>
      </c>
      <c r="C35" s="44">
        <f>T35</f>
        <v>0</v>
      </c>
      <c r="D35" s="44">
        <v>15</v>
      </c>
      <c r="E35" s="44">
        <f>X35</f>
        <v>0</v>
      </c>
      <c r="F35" s="44">
        <f>Z35</f>
        <v>0</v>
      </c>
      <c r="G35" s="44">
        <v>6</v>
      </c>
      <c r="H35" s="45">
        <v>4.5</v>
      </c>
      <c r="I35" s="46">
        <f>SUM(B35:H35)</f>
        <v>27.1</v>
      </c>
      <c r="J35" s="47">
        <v>27</v>
      </c>
      <c r="K35" s="48"/>
      <c r="L35"/>
      <c r="M35" s="126"/>
      <c r="N35" s="78"/>
      <c r="O35" s="79"/>
      <c r="P35" s="51"/>
      <c r="Q35" s="52"/>
      <c r="R35" s="53"/>
      <c r="S35" s="52"/>
      <c r="T35" s="54"/>
      <c r="U35" s="52"/>
      <c r="V35" s="54"/>
      <c r="W35" s="52"/>
      <c r="X35" s="54"/>
      <c r="Y35" s="52"/>
      <c r="Z35" s="54"/>
      <c r="AA35" s="55"/>
      <c r="AB35" s="52"/>
      <c r="AC35" s="56"/>
      <c r="AD35" s="57"/>
      <c r="AE35" s="58"/>
      <c r="AF35" s="59"/>
      <c r="AG35" s="60"/>
      <c r="AH35" s="61"/>
      <c r="AI35" s="62"/>
      <c r="AJ35" s="63"/>
      <c r="AK35" s="64"/>
      <c r="AL35" s="65"/>
      <c r="AM35" s="65"/>
      <c r="AN35" s="66"/>
      <c r="AO35" s="66"/>
      <c r="AP35" s="67"/>
      <c r="AQ35" s="68"/>
      <c r="AR35" s="69"/>
      <c r="AS35" s="70"/>
      <c r="AT35" s="71"/>
      <c r="AU35" s="72"/>
      <c r="AV35" s="73"/>
      <c r="AW35" s="74"/>
      <c r="AX35" s="75"/>
      <c r="AY35" s="76"/>
    </row>
    <row r="36" spans="1:51" s="77" customFormat="1" ht="25.15" customHeight="1" x14ac:dyDescent="0.25">
      <c r="A36" s="43" t="s">
        <v>77</v>
      </c>
      <c r="B36" s="44">
        <v>6</v>
      </c>
      <c r="C36" s="44">
        <f>T36</f>
        <v>0</v>
      </c>
      <c r="D36" s="44">
        <v>15</v>
      </c>
      <c r="E36" s="44">
        <f>X36</f>
        <v>0</v>
      </c>
      <c r="F36" s="44">
        <f>Z36</f>
        <v>0</v>
      </c>
      <c r="G36" s="44">
        <v>6</v>
      </c>
      <c r="H36" s="45">
        <f>AD36</f>
        <v>0</v>
      </c>
      <c r="I36" s="46">
        <f>SUM(B36:H36)</f>
        <v>27</v>
      </c>
      <c r="J36" s="47">
        <v>28</v>
      </c>
      <c r="K36" s="80"/>
      <c r="L36"/>
      <c r="M36" s="126"/>
      <c r="N36" s="49"/>
      <c r="O36" s="79"/>
      <c r="P36" s="51"/>
      <c r="Q36" s="52">
        <v>0</v>
      </c>
      <c r="R36" s="53">
        <f>Q36*R8</f>
        <v>0</v>
      </c>
      <c r="S36" s="52">
        <v>0</v>
      </c>
      <c r="T36" s="54">
        <f>S36*T8</f>
        <v>0</v>
      </c>
      <c r="U36" s="52">
        <v>0</v>
      </c>
      <c r="V36" s="54">
        <f>U36*V8</f>
        <v>0</v>
      </c>
      <c r="W36" s="52">
        <v>0</v>
      </c>
      <c r="X36" s="54">
        <f>W36*X8</f>
        <v>0</v>
      </c>
      <c r="Y36" s="52">
        <v>0</v>
      </c>
      <c r="Z36" s="54">
        <f>Y36*Z8</f>
        <v>0</v>
      </c>
      <c r="AA36" s="55">
        <f t="shared" si="14"/>
        <v>0</v>
      </c>
      <c r="AB36" s="52">
        <v>0</v>
      </c>
      <c r="AC36" s="56">
        <f>AB36*AC8</f>
        <v>0</v>
      </c>
      <c r="AD36" s="57">
        <v>0</v>
      </c>
      <c r="AE36" s="58"/>
      <c r="AF36" s="59">
        <f t="shared" si="0"/>
        <v>13.5</v>
      </c>
      <c r="AG36" s="60">
        <f t="shared" si="1"/>
        <v>9.4500000000000011</v>
      </c>
      <c r="AH36" s="61">
        <f t="shared" si="2"/>
        <v>7.4250000000000007</v>
      </c>
      <c r="AI36" s="62">
        <f>(I36-H36)/100*AI7+AH36</f>
        <v>7.4250000000000007</v>
      </c>
      <c r="AJ36" s="63">
        <f t="shared" si="3"/>
        <v>6.3450000000000006</v>
      </c>
      <c r="AK36" s="64">
        <f>(I36-H36)/100*AK7+AJ36</f>
        <v>6.3450000000000006</v>
      </c>
      <c r="AL36" s="65">
        <f t="shared" si="4"/>
        <v>5.5350000000000001</v>
      </c>
      <c r="AM36" s="65">
        <f>(I36-H36)/100*AM7+AL36</f>
        <v>5.5350000000000001</v>
      </c>
      <c r="AN36" s="66">
        <f t="shared" si="5"/>
        <v>4.4279999999999999</v>
      </c>
      <c r="AO36" s="66">
        <f>(I36-H36)/100*AO7+AN36</f>
        <v>4.4279999999999999</v>
      </c>
      <c r="AP36" s="67">
        <f t="shared" si="6"/>
        <v>2.7</v>
      </c>
      <c r="AQ36" s="68">
        <f t="shared" si="7"/>
        <v>1.35</v>
      </c>
      <c r="AR36" s="69">
        <f t="shared" si="8"/>
        <v>0.81</v>
      </c>
      <c r="AS36" s="70">
        <f>(I36-H36)/100*AS7</f>
        <v>0</v>
      </c>
      <c r="AT36" s="71">
        <f t="shared" si="9"/>
        <v>0.54</v>
      </c>
      <c r="AU36" s="72">
        <f t="shared" si="10"/>
        <v>0.27</v>
      </c>
      <c r="AV36" s="73">
        <f t="shared" si="11"/>
        <v>0.27</v>
      </c>
      <c r="AW36" s="74">
        <f t="shared" si="12"/>
        <v>0.54</v>
      </c>
      <c r="AX36" s="75">
        <f t="shared" si="13"/>
        <v>0.81</v>
      </c>
      <c r="AY36" s="76"/>
    </row>
    <row r="37" spans="1:51" s="77" customFormat="1" ht="25.15" customHeight="1" x14ac:dyDescent="0.25">
      <c r="A37" s="43" t="s">
        <v>78</v>
      </c>
      <c r="B37" s="44">
        <v>2.8</v>
      </c>
      <c r="C37" s="44">
        <f>T37</f>
        <v>0</v>
      </c>
      <c r="D37" s="44">
        <v>15</v>
      </c>
      <c r="E37" s="44">
        <v>2.8</v>
      </c>
      <c r="F37" s="44">
        <f>Z37</f>
        <v>0</v>
      </c>
      <c r="G37" s="44">
        <v>6</v>
      </c>
      <c r="H37" s="45">
        <f>AD37</f>
        <v>0</v>
      </c>
      <c r="I37" s="46">
        <f>SUM(B37:H37)</f>
        <v>26.6</v>
      </c>
      <c r="J37" s="47">
        <v>29</v>
      </c>
      <c r="K37" s="80"/>
      <c r="L37"/>
      <c r="M37" s="126"/>
      <c r="N37" s="81"/>
      <c r="O37" s="82"/>
      <c r="P37" s="51"/>
      <c r="Q37" s="52">
        <v>0</v>
      </c>
      <c r="R37" s="53">
        <f>Q37*R8</f>
        <v>0</v>
      </c>
      <c r="S37" s="52">
        <v>0</v>
      </c>
      <c r="T37" s="54">
        <f>S37*T8</f>
        <v>0</v>
      </c>
      <c r="U37" s="52">
        <v>0</v>
      </c>
      <c r="V37" s="54">
        <f>U37*V8</f>
        <v>0</v>
      </c>
      <c r="W37" s="52">
        <v>0</v>
      </c>
      <c r="X37" s="54">
        <f>W37*X8</f>
        <v>0</v>
      </c>
      <c r="Y37" s="52">
        <v>0</v>
      </c>
      <c r="Z37" s="54">
        <f>Y37*Z8</f>
        <v>0</v>
      </c>
      <c r="AA37" s="55">
        <f t="shared" si="14"/>
        <v>0</v>
      </c>
      <c r="AB37" s="52">
        <v>0</v>
      </c>
      <c r="AC37" s="56">
        <f>AB37*AC8</f>
        <v>0</v>
      </c>
      <c r="AD37" s="57">
        <v>0</v>
      </c>
      <c r="AE37" s="58"/>
      <c r="AF37" s="59">
        <f t="shared" si="0"/>
        <v>13.3</v>
      </c>
      <c r="AG37" s="60">
        <f t="shared" si="1"/>
        <v>9.31</v>
      </c>
      <c r="AH37" s="61">
        <f t="shared" si="2"/>
        <v>7.3150000000000004</v>
      </c>
      <c r="AI37" s="62">
        <f>(I37-H37)/100*AI8+AH37</f>
        <v>7.3150000000000004</v>
      </c>
      <c r="AJ37" s="63">
        <f t="shared" si="3"/>
        <v>6.2510000000000003</v>
      </c>
      <c r="AK37" s="64">
        <f>(I37-H37)/100*AK8+AJ37</f>
        <v>6.2510000000000003</v>
      </c>
      <c r="AL37" s="65">
        <f t="shared" si="4"/>
        <v>5.4530000000000003</v>
      </c>
      <c r="AM37" s="65">
        <f>(I37-H37)/100*AM8+AL37</f>
        <v>5.4530000000000003</v>
      </c>
      <c r="AN37" s="66">
        <f t="shared" si="5"/>
        <v>4.3624000000000001</v>
      </c>
      <c r="AO37" s="66">
        <f>(I37-H37)/100*AO8+AN37</f>
        <v>4.3624000000000001</v>
      </c>
      <c r="AP37" s="67">
        <f t="shared" si="6"/>
        <v>2.66</v>
      </c>
      <c r="AQ37" s="68">
        <f t="shared" si="7"/>
        <v>1.33</v>
      </c>
      <c r="AR37" s="69">
        <f t="shared" si="8"/>
        <v>0.79800000000000004</v>
      </c>
      <c r="AS37" s="70">
        <f>(I37-H37)/100*AS8</f>
        <v>0</v>
      </c>
      <c r="AT37" s="71">
        <f t="shared" si="9"/>
        <v>0.53200000000000003</v>
      </c>
      <c r="AU37" s="72">
        <f t="shared" si="10"/>
        <v>0.26600000000000001</v>
      </c>
      <c r="AV37" s="73">
        <f t="shared" si="11"/>
        <v>0.26600000000000001</v>
      </c>
      <c r="AW37" s="74">
        <f t="shared" si="12"/>
        <v>0.53200000000000003</v>
      </c>
      <c r="AX37" s="75">
        <f t="shared" si="13"/>
        <v>0.79800000000000004</v>
      </c>
      <c r="AY37" s="76"/>
    </row>
    <row r="38" spans="1:51" s="77" customFormat="1" ht="25.15" customHeight="1" x14ac:dyDescent="0.25">
      <c r="A38" s="43" t="s">
        <v>79</v>
      </c>
      <c r="B38" s="44">
        <v>3.2</v>
      </c>
      <c r="C38" s="44">
        <f>T38</f>
        <v>0</v>
      </c>
      <c r="D38" s="44">
        <v>15</v>
      </c>
      <c r="E38" s="44">
        <f>X38</f>
        <v>0</v>
      </c>
      <c r="F38" s="44">
        <f>Z38</f>
        <v>0</v>
      </c>
      <c r="G38" s="44">
        <v>4.0999999999999996</v>
      </c>
      <c r="H38" s="45">
        <v>4.3</v>
      </c>
      <c r="I38" s="46">
        <f>SUM(B38:H38)</f>
        <v>26.599999999999998</v>
      </c>
      <c r="J38" s="47">
        <v>30</v>
      </c>
      <c r="K38" s="80"/>
      <c r="L38"/>
      <c r="M38" s="126"/>
      <c r="N38" s="81"/>
      <c r="O38" s="82"/>
      <c r="P38" s="51"/>
      <c r="Q38" s="52"/>
      <c r="R38" s="53"/>
      <c r="S38" s="52"/>
      <c r="T38" s="54"/>
      <c r="U38" s="52"/>
      <c r="V38" s="54"/>
      <c r="W38" s="52"/>
      <c r="X38" s="54"/>
      <c r="Y38" s="52"/>
      <c r="Z38" s="54"/>
      <c r="AA38" s="55"/>
      <c r="AB38" s="52"/>
      <c r="AC38" s="56"/>
      <c r="AD38" s="57"/>
      <c r="AE38" s="58"/>
      <c r="AF38" s="59"/>
      <c r="AG38" s="60"/>
      <c r="AH38" s="61"/>
      <c r="AI38" s="62"/>
      <c r="AJ38" s="63"/>
      <c r="AK38" s="64"/>
      <c r="AL38" s="65"/>
      <c r="AM38" s="65"/>
      <c r="AN38" s="66"/>
      <c r="AO38" s="66"/>
      <c r="AP38" s="67"/>
      <c r="AQ38" s="68"/>
      <c r="AR38" s="69"/>
      <c r="AS38" s="70"/>
      <c r="AT38" s="71"/>
      <c r="AU38" s="72"/>
      <c r="AV38" s="73"/>
      <c r="AW38" s="74"/>
      <c r="AX38" s="75"/>
      <c r="AY38" s="76"/>
    </row>
    <row r="39" spans="1:51" s="77" customFormat="1" ht="25.15" customHeight="1" x14ac:dyDescent="0.25">
      <c r="A39" s="43" t="s">
        <v>80</v>
      </c>
      <c r="B39" s="44">
        <f>R39</f>
        <v>0</v>
      </c>
      <c r="C39" s="44">
        <f>T39</f>
        <v>0</v>
      </c>
      <c r="D39" s="44">
        <v>15</v>
      </c>
      <c r="E39" s="44">
        <f>X39</f>
        <v>0</v>
      </c>
      <c r="F39" s="44">
        <f>Z39</f>
        <v>0</v>
      </c>
      <c r="G39" s="44">
        <v>6</v>
      </c>
      <c r="H39" s="45">
        <v>5.14</v>
      </c>
      <c r="I39" s="46">
        <f>SUM(B39:H39)</f>
        <v>26.14</v>
      </c>
      <c r="J39" s="47">
        <v>31</v>
      </c>
      <c r="K39" s="80"/>
      <c r="L39"/>
      <c r="M39" s="126"/>
      <c r="N39" s="81"/>
      <c r="O39" s="82"/>
      <c r="P39" s="51"/>
      <c r="Q39" s="52"/>
      <c r="R39" s="53"/>
      <c r="S39" s="52"/>
      <c r="T39" s="54"/>
      <c r="U39" s="52"/>
      <c r="V39" s="54"/>
      <c r="W39" s="52"/>
      <c r="X39" s="54"/>
      <c r="Y39" s="52"/>
      <c r="Z39" s="54"/>
      <c r="AA39" s="55"/>
      <c r="AB39" s="52"/>
      <c r="AC39" s="56"/>
      <c r="AD39" s="57"/>
      <c r="AE39" s="58"/>
      <c r="AF39" s="59"/>
      <c r="AG39" s="60"/>
      <c r="AH39" s="61"/>
      <c r="AI39" s="62"/>
      <c r="AJ39" s="63"/>
      <c r="AK39" s="64"/>
      <c r="AL39" s="65"/>
      <c r="AM39" s="65"/>
      <c r="AN39" s="66"/>
      <c r="AO39" s="66"/>
      <c r="AP39" s="67"/>
      <c r="AQ39" s="68"/>
      <c r="AR39" s="69"/>
      <c r="AS39" s="70"/>
      <c r="AT39" s="71"/>
      <c r="AU39" s="72"/>
      <c r="AV39" s="73"/>
      <c r="AW39" s="74"/>
      <c r="AX39" s="75"/>
      <c r="AY39" s="76"/>
    </row>
    <row r="40" spans="1:51" s="77" customFormat="1" ht="25.15" customHeight="1" x14ac:dyDescent="0.25">
      <c r="A40" s="43" t="s">
        <v>81</v>
      </c>
      <c r="B40" s="44">
        <v>0.8</v>
      </c>
      <c r="C40" s="44">
        <f>T40</f>
        <v>0</v>
      </c>
      <c r="D40" s="44">
        <v>15</v>
      </c>
      <c r="E40" s="44">
        <f>X40</f>
        <v>0</v>
      </c>
      <c r="F40" s="44">
        <f>Z40</f>
        <v>0</v>
      </c>
      <c r="G40" s="44">
        <v>6</v>
      </c>
      <c r="H40" s="45">
        <v>4.09</v>
      </c>
      <c r="I40" s="46">
        <f>SUM(B40:H40)</f>
        <v>25.89</v>
      </c>
      <c r="J40" s="47">
        <v>32</v>
      </c>
      <c r="K40" s="80"/>
      <c r="L40"/>
      <c r="M40" s="126"/>
      <c r="N40" s="81"/>
      <c r="O40" s="82"/>
      <c r="P40" s="51"/>
      <c r="Q40" s="52"/>
      <c r="R40" s="53"/>
      <c r="S40" s="52"/>
      <c r="T40" s="54"/>
      <c r="U40" s="52"/>
      <c r="V40" s="54"/>
      <c r="W40" s="52"/>
      <c r="X40" s="54"/>
      <c r="Y40" s="52"/>
      <c r="Z40" s="54"/>
      <c r="AA40" s="55"/>
      <c r="AB40" s="52"/>
      <c r="AC40" s="56"/>
      <c r="AD40" s="57"/>
      <c r="AE40" s="58"/>
      <c r="AF40" s="59"/>
      <c r="AG40" s="60"/>
      <c r="AH40" s="61"/>
      <c r="AI40" s="62"/>
      <c r="AJ40" s="63"/>
      <c r="AK40" s="64"/>
      <c r="AL40" s="65"/>
      <c r="AM40" s="65"/>
      <c r="AN40" s="66"/>
      <c r="AO40" s="66"/>
      <c r="AP40" s="67"/>
      <c r="AQ40" s="68"/>
      <c r="AR40" s="69"/>
      <c r="AS40" s="70"/>
      <c r="AT40" s="71"/>
      <c r="AU40" s="72"/>
      <c r="AV40" s="73"/>
      <c r="AW40" s="74"/>
      <c r="AX40" s="75"/>
      <c r="AY40" s="76"/>
    </row>
    <row r="41" spans="1:51" s="77" customFormat="1" ht="25.15" customHeight="1" x14ac:dyDescent="0.25">
      <c r="A41" s="43" t="s">
        <v>82</v>
      </c>
      <c r="B41" s="44">
        <v>0.8</v>
      </c>
      <c r="C41" s="44">
        <f>T41</f>
        <v>0</v>
      </c>
      <c r="D41" s="44">
        <v>15</v>
      </c>
      <c r="E41" s="44">
        <f>X41</f>
        <v>0</v>
      </c>
      <c r="F41" s="44">
        <f>Z41</f>
        <v>0</v>
      </c>
      <c r="G41" s="44">
        <v>3.2</v>
      </c>
      <c r="H41" s="45">
        <v>6.65</v>
      </c>
      <c r="I41" s="46">
        <f>SUM(B41:H41)</f>
        <v>25.65</v>
      </c>
      <c r="J41" s="47">
        <v>33</v>
      </c>
      <c r="K41" s="80"/>
      <c r="L41"/>
      <c r="M41" s="126"/>
      <c r="N41" s="81"/>
      <c r="O41" s="82"/>
      <c r="P41" s="51"/>
      <c r="Q41" s="52"/>
      <c r="R41" s="53"/>
      <c r="S41" s="52"/>
      <c r="T41" s="54"/>
      <c r="U41" s="52"/>
      <c r="V41" s="54"/>
      <c r="W41" s="52"/>
      <c r="X41" s="54"/>
      <c r="Y41" s="52"/>
      <c r="Z41" s="54"/>
      <c r="AA41" s="55"/>
      <c r="AB41" s="52"/>
      <c r="AC41" s="56"/>
      <c r="AD41" s="57"/>
      <c r="AE41" s="58"/>
      <c r="AF41" s="59"/>
      <c r="AG41" s="60"/>
      <c r="AH41" s="61"/>
      <c r="AI41" s="62"/>
      <c r="AJ41" s="63"/>
      <c r="AK41" s="64"/>
      <c r="AL41" s="65"/>
      <c r="AM41" s="65"/>
      <c r="AN41" s="66"/>
      <c r="AO41" s="66"/>
      <c r="AP41" s="67"/>
      <c r="AQ41" s="68"/>
      <c r="AR41" s="69"/>
      <c r="AS41" s="70"/>
      <c r="AT41" s="71"/>
      <c r="AU41" s="72"/>
      <c r="AV41" s="73"/>
      <c r="AW41" s="74"/>
      <c r="AX41" s="75"/>
      <c r="AY41" s="76"/>
    </row>
    <row r="42" spans="1:51" s="77" customFormat="1" ht="25.15" customHeight="1" x14ac:dyDescent="0.25">
      <c r="A42" s="43" t="s">
        <v>83</v>
      </c>
      <c r="B42" s="44">
        <v>10.4</v>
      </c>
      <c r="C42" s="44">
        <f>T42</f>
        <v>0</v>
      </c>
      <c r="D42" s="44">
        <v>9.1999999999999993</v>
      </c>
      <c r="E42" s="44">
        <f>X42</f>
        <v>0</v>
      </c>
      <c r="F42" s="44">
        <f>Z42</f>
        <v>0</v>
      </c>
      <c r="G42" s="44">
        <v>6</v>
      </c>
      <c r="H42" s="45">
        <f>AD42</f>
        <v>0</v>
      </c>
      <c r="I42" s="46">
        <f>SUM(B42:H42)</f>
        <v>25.6</v>
      </c>
      <c r="J42" s="47">
        <v>34</v>
      </c>
      <c r="K42" s="80"/>
      <c r="L42"/>
      <c r="M42" s="126"/>
      <c r="N42" s="81"/>
      <c r="O42" s="82"/>
      <c r="P42" s="51"/>
      <c r="Q42" s="52"/>
      <c r="R42" s="53"/>
      <c r="S42" s="52"/>
      <c r="T42" s="54"/>
      <c r="U42" s="52"/>
      <c r="V42" s="54"/>
      <c r="W42" s="52"/>
      <c r="X42" s="54"/>
      <c r="Y42" s="52"/>
      <c r="Z42" s="54"/>
      <c r="AA42" s="55"/>
      <c r="AB42" s="52"/>
      <c r="AC42" s="56"/>
      <c r="AD42" s="57"/>
      <c r="AE42" s="58"/>
      <c r="AF42" s="59"/>
      <c r="AG42" s="60"/>
      <c r="AH42" s="61"/>
      <c r="AI42" s="62"/>
      <c r="AJ42" s="63"/>
      <c r="AK42" s="64"/>
      <c r="AL42" s="65"/>
      <c r="AM42" s="65"/>
      <c r="AN42" s="66"/>
      <c r="AO42" s="66"/>
      <c r="AP42" s="67"/>
      <c r="AQ42" s="68"/>
      <c r="AR42" s="69"/>
      <c r="AS42" s="70"/>
      <c r="AT42" s="71"/>
      <c r="AU42" s="72"/>
      <c r="AV42" s="73"/>
      <c r="AW42" s="74"/>
      <c r="AX42" s="75"/>
      <c r="AY42" s="76"/>
    </row>
    <row r="43" spans="1:51" s="77" customFormat="1" ht="25.15" customHeight="1" x14ac:dyDescent="0.25">
      <c r="A43" s="43" t="s">
        <v>85</v>
      </c>
      <c r="B43" s="44">
        <v>16.399999999999999</v>
      </c>
      <c r="C43" s="44">
        <f>T43</f>
        <v>0</v>
      </c>
      <c r="D43" s="44">
        <v>2.8</v>
      </c>
      <c r="E43" s="44">
        <f>X43</f>
        <v>0</v>
      </c>
      <c r="F43" s="44">
        <f>Z43</f>
        <v>0</v>
      </c>
      <c r="G43" s="44">
        <v>6</v>
      </c>
      <c r="H43" s="45">
        <f>AD43</f>
        <v>0</v>
      </c>
      <c r="I43" s="46">
        <f>SUM(B43:H43)</f>
        <v>25.2</v>
      </c>
      <c r="J43" s="47">
        <v>35</v>
      </c>
      <c r="K43" s="80"/>
      <c r="L43"/>
      <c r="M43" s="126"/>
      <c r="N43" s="81"/>
      <c r="O43" s="82"/>
      <c r="P43" s="51"/>
      <c r="Q43" s="52"/>
      <c r="R43" s="53"/>
      <c r="S43" s="52"/>
      <c r="T43" s="54"/>
      <c r="U43" s="52"/>
      <c r="V43" s="54"/>
      <c r="W43" s="52"/>
      <c r="X43" s="54"/>
      <c r="Y43" s="52"/>
      <c r="Z43" s="54"/>
      <c r="AA43" s="55"/>
      <c r="AB43" s="52"/>
      <c r="AC43" s="56"/>
      <c r="AD43" s="57"/>
      <c r="AE43" s="58"/>
      <c r="AF43" s="59"/>
      <c r="AG43" s="60"/>
      <c r="AH43" s="61"/>
      <c r="AI43" s="62"/>
      <c r="AJ43" s="63"/>
      <c r="AK43" s="64"/>
      <c r="AL43" s="65"/>
      <c r="AM43" s="65"/>
      <c r="AN43" s="66"/>
      <c r="AO43" s="66"/>
      <c r="AP43" s="67"/>
      <c r="AQ43" s="68"/>
      <c r="AR43" s="69"/>
      <c r="AS43" s="70"/>
      <c r="AT43" s="71"/>
      <c r="AU43" s="72"/>
      <c r="AV43" s="73"/>
      <c r="AW43" s="74"/>
      <c r="AX43" s="75"/>
      <c r="AY43" s="76"/>
    </row>
    <row r="44" spans="1:51" s="77" customFormat="1" ht="25.15" customHeight="1" x14ac:dyDescent="0.25">
      <c r="A44" s="43" t="s">
        <v>86</v>
      </c>
      <c r="B44" s="44">
        <f>R44</f>
        <v>0</v>
      </c>
      <c r="C44" s="44">
        <f>T44</f>
        <v>0</v>
      </c>
      <c r="D44" s="44">
        <v>15</v>
      </c>
      <c r="E44" s="44">
        <f>X44</f>
        <v>0</v>
      </c>
      <c r="F44" s="44">
        <f>Z44</f>
        <v>0</v>
      </c>
      <c r="G44" s="44">
        <v>6</v>
      </c>
      <c r="H44" s="45">
        <v>4.2</v>
      </c>
      <c r="I44" s="46">
        <f>SUM(B44:H44)</f>
        <v>25.2</v>
      </c>
      <c r="J44" s="47">
        <v>36</v>
      </c>
      <c r="K44" s="80"/>
      <c r="L44"/>
      <c r="M44" s="126"/>
      <c r="N44" s="81"/>
      <c r="O44" s="82"/>
      <c r="P44" s="51"/>
      <c r="Q44" s="52"/>
      <c r="R44" s="53"/>
      <c r="S44" s="52"/>
      <c r="T44" s="54"/>
      <c r="U44" s="52"/>
      <c r="V44" s="54"/>
      <c r="W44" s="52"/>
      <c r="X44" s="54"/>
      <c r="Y44" s="52"/>
      <c r="Z44" s="54"/>
      <c r="AA44" s="55"/>
      <c r="AB44" s="52"/>
      <c r="AC44" s="56"/>
      <c r="AD44" s="57"/>
      <c r="AE44" s="58"/>
      <c r="AF44" s="59"/>
      <c r="AG44" s="60"/>
      <c r="AH44" s="61"/>
      <c r="AI44" s="62"/>
      <c r="AJ44" s="63"/>
      <c r="AK44" s="64"/>
      <c r="AL44" s="65"/>
      <c r="AM44" s="65"/>
      <c r="AN44" s="66"/>
      <c r="AO44" s="66"/>
      <c r="AP44" s="67"/>
      <c r="AQ44" s="68"/>
      <c r="AR44" s="69"/>
      <c r="AS44" s="70"/>
      <c r="AT44" s="71"/>
      <c r="AU44" s="72"/>
      <c r="AV44" s="73"/>
      <c r="AW44" s="74"/>
      <c r="AX44" s="75"/>
      <c r="AY44" s="76"/>
    </row>
    <row r="45" spans="1:51" s="77" customFormat="1" ht="25.15" customHeight="1" x14ac:dyDescent="0.25">
      <c r="A45" s="43" t="s">
        <v>87</v>
      </c>
      <c r="B45" s="44">
        <f>R45</f>
        <v>0</v>
      </c>
      <c r="C45" s="44">
        <f>T45</f>
        <v>0</v>
      </c>
      <c r="D45" s="44">
        <v>15</v>
      </c>
      <c r="E45" s="44">
        <f>X45</f>
        <v>0</v>
      </c>
      <c r="F45" s="44">
        <f>Z45</f>
        <v>0</v>
      </c>
      <c r="G45" s="44">
        <v>6</v>
      </c>
      <c r="H45" s="45">
        <v>4.2</v>
      </c>
      <c r="I45" s="46">
        <f>SUM(B45:H45)</f>
        <v>25.2</v>
      </c>
      <c r="J45" s="47">
        <v>37</v>
      </c>
      <c r="K45" s="80"/>
      <c r="L45"/>
      <c r="M45" s="126"/>
      <c r="N45" s="81"/>
      <c r="O45" s="82"/>
      <c r="P45" s="51"/>
      <c r="Q45" s="52"/>
      <c r="R45" s="53"/>
      <c r="S45" s="52"/>
      <c r="T45" s="54"/>
      <c r="U45" s="52"/>
      <c r="V45" s="54"/>
      <c r="W45" s="52"/>
      <c r="X45" s="54"/>
      <c r="Y45" s="52"/>
      <c r="Z45" s="54"/>
      <c r="AA45" s="55"/>
      <c r="AB45" s="52"/>
      <c r="AC45" s="56"/>
      <c r="AD45" s="57"/>
      <c r="AE45" s="58"/>
      <c r="AF45" s="59"/>
      <c r="AG45" s="60"/>
      <c r="AH45" s="61"/>
      <c r="AI45" s="62"/>
      <c r="AJ45" s="63"/>
      <c r="AK45" s="64"/>
      <c r="AL45" s="65"/>
      <c r="AM45" s="65"/>
      <c r="AN45" s="66"/>
      <c r="AO45" s="66"/>
      <c r="AP45" s="67"/>
      <c r="AQ45" s="68"/>
      <c r="AR45" s="69"/>
      <c r="AS45" s="70"/>
      <c r="AT45" s="71"/>
      <c r="AU45" s="72"/>
      <c r="AV45" s="73"/>
      <c r="AW45" s="74"/>
      <c r="AX45" s="75"/>
      <c r="AY45" s="76"/>
    </row>
    <row r="46" spans="1:51" s="77" customFormat="1" ht="25.15" customHeight="1" x14ac:dyDescent="0.25">
      <c r="A46" s="43" t="s">
        <v>88</v>
      </c>
      <c r="B46" s="44">
        <v>2</v>
      </c>
      <c r="C46" s="44">
        <f>T46</f>
        <v>0</v>
      </c>
      <c r="D46" s="44">
        <v>13</v>
      </c>
      <c r="E46" s="44">
        <f>X46</f>
        <v>0</v>
      </c>
      <c r="F46" s="44">
        <f>Z46</f>
        <v>0</v>
      </c>
      <c r="G46" s="44">
        <v>6</v>
      </c>
      <c r="H46" s="45">
        <v>4.12</v>
      </c>
      <c r="I46" s="46">
        <f>SUM(B46:H46)</f>
        <v>25.12</v>
      </c>
      <c r="J46" s="47">
        <v>38</v>
      </c>
      <c r="K46" s="80"/>
      <c r="L46"/>
      <c r="M46" s="126"/>
      <c r="N46" s="81"/>
      <c r="O46" s="82"/>
      <c r="P46" s="51"/>
      <c r="Q46" s="52"/>
      <c r="R46" s="53"/>
      <c r="S46" s="52"/>
      <c r="T46" s="54"/>
      <c r="U46" s="52"/>
      <c r="V46" s="54"/>
      <c r="W46" s="52"/>
      <c r="X46" s="54"/>
      <c r="Y46" s="52"/>
      <c r="Z46" s="54"/>
      <c r="AA46" s="55"/>
      <c r="AB46" s="52"/>
      <c r="AC46" s="56"/>
      <c r="AD46" s="57"/>
      <c r="AE46" s="58"/>
      <c r="AF46" s="59"/>
      <c r="AG46" s="60"/>
      <c r="AH46" s="61"/>
      <c r="AI46" s="62"/>
      <c r="AJ46" s="63"/>
      <c r="AK46" s="64"/>
      <c r="AL46" s="65"/>
      <c r="AM46" s="65"/>
      <c r="AN46" s="66"/>
      <c r="AO46" s="66"/>
      <c r="AP46" s="67"/>
      <c r="AQ46" s="68"/>
      <c r="AR46" s="69"/>
      <c r="AS46" s="70"/>
      <c r="AT46" s="71"/>
      <c r="AU46" s="72"/>
      <c r="AV46" s="73"/>
      <c r="AW46" s="74"/>
      <c r="AX46" s="75"/>
      <c r="AY46" s="76"/>
    </row>
    <row r="47" spans="1:51" s="77" customFormat="1" ht="25.15" customHeight="1" x14ac:dyDescent="0.25">
      <c r="A47" s="43" t="s">
        <v>89</v>
      </c>
      <c r="B47" s="44">
        <f>R47</f>
        <v>0</v>
      </c>
      <c r="C47" s="44">
        <f>T47</f>
        <v>0</v>
      </c>
      <c r="D47" s="44">
        <v>15</v>
      </c>
      <c r="E47" s="44">
        <f>X47</f>
        <v>0</v>
      </c>
      <c r="F47" s="44">
        <f>Z47</f>
        <v>0</v>
      </c>
      <c r="G47" s="44">
        <v>6</v>
      </c>
      <c r="H47" s="45">
        <v>4.05</v>
      </c>
      <c r="I47" s="46">
        <f>SUM(B47:H47)</f>
        <v>25.05</v>
      </c>
      <c r="J47" s="47">
        <v>39</v>
      </c>
      <c r="K47" s="80"/>
      <c r="L47"/>
      <c r="M47" s="126"/>
      <c r="N47" s="81"/>
      <c r="O47" s="82"/>
      <c r="P47" s="51"/>
      <c r="Q47" s="52"/>
      <c r="R47" s="53"/>
      <c r="S47" s="52"/>
      <c r="T47" s="54"/>
      <c r="U47" s="52"/>
      <c r="V47" s="54"/>
      <c r="W47" s="52"/>
      <c r="X47" s="54"/>
      <c r="Y47" s="52"/>
      <c r="Z47" s="54"/>
      <c r="AA47" s="55"/>
      <c r="AB47" s="52"/>
      <c r="AC47" s="56"/>
      <c r="AD47" s="57"/>
      <c r="AE47" s="58"/>
      <c r="AF47" s="59"/>
      <c r="AG47" s="60"/>
      <c r="AH47" s="61"/>
      <c r="AI47" s="62"/>
      <c r="AJ47" s="63"/>
      <c r="AK47" s="64"/>
      <c r="AL47" s="65"/>
      <c r="AM47" s="65"/>
      <c r="AN47" s="66"/>
      <c r="AO47" s="66"/>
      <c r="AP47" s="67"/>
      <c r="AQ47" s="68"/>
      <c r="AR47" s="69"/>
      <c r="AS47" s="70"/>
      <c r="AT47" s="71"/>
      <c r="AU47" s="72"/>
      <c r="AV47" s="73"/>
      <c r="AW47" s="74"/>
      <c r="AX47" s="75"/>
      <c r="AY47" s="76"/>
    </row>
    <row r="48" spans="1:51" s="77" customFormat="1" ht="25.15" customHeight="1" x14ac:dyDescent="0.25">
      <c r="A48" s="43" t="s">
        <v>90</v>
      </c>
      <c r="B48" s="44">
        <v>10.8</v>
      </c>
      <c r="C48" s="44">
        <f>T48</f>
        <v>0</v>
      </c>
      <c r="D48" s="44">
        <v>8.1999999999999993</v>
      </c>
      <c r="E48" s="44">
        <f>X48</f>
        <v>0</v>
      </c>
      <c r="F48" s="44">
        <f>Z48</f>
        <v>0</v>
      </c>
      <c r="G48" s="44">
        <v>6</v>
      </c>
      <c r="H48" s="45">
        <f>AD48</f>
        <v>0</v>
      </c>
      <c r="I48" s="46">
        <f>SUM(B48:H48)</f>
        <v>25</v>
      </c>
      <c r="J48" s="47">
        <v>40</v>
      </c>
      <c r="K48" s="80"/>
      <c r="L48"/>
      <c r="M48" s="126"/>
      <c r="N48" s="81"/>
      <c r="O48" s="82"/>
      <c r="P48" s="51"/>
      <c r="Q48" s="52"/>
      <c r="R48" s="53"/>
      <c r="S48" s="52"/>
      <c r="T48" s="54"/>
      <c r="U48" s="52"/>
      <c r="V48" s="54"/>
      <c r="W48" s="52"/>
      <c r="X48" s="54"/>
      <c r="Y48" s="52"/>
      <c r="Z48" s="54"/>
      <c r="AA48" s="55"/>
      <c r="AB48" s="52"/>
      <c r="AC48" s="56"/>
      <c r="AD48" s="57"/>
      <c r="AE48" s="58"/>
      <c r="AF48" s="59"/>
      <c r="AG48" s="60"/>
      <c r="AH48" s="61"/>
      <c r="AI48" s="62"/>
      <c r="AJ48" s="63"/>
      <c r="AK48" s="64"/>
      <c r="AL48" s="65"/>
      <c r="AM48" s="65"/>
      <c r="AN48" s="66"/>
      <c r="AO48" s="66"/>
      <c r="AP48" s="67"/>
      <c r="AQ48" s="68"/>
      <c r="AR48" s="69"/>
      <c r="AS48" s="70"/>
      <c r="AT48" s="71"/>
      <c r="AU48" s="72"/>
      <c r="AV48" s="73"/>
      <c r="AW48" s="74"/>
      <c r="AX48" s="75"/>
      <c r="AY48" s="76"/>
    </row>
    <row r="49" spans="1:51" s="77" customFormat="1" ht="25.15" customHeight="1" x14ac:dyDescent="0.25">
      <c r="A49" s="43" t="s">
        <v>91</v>
      </c>
      <c r="B49" s="44">
        <v>6.4</v>
      </c>
      <c r="C49" s="44">
        <f>T49</f>
        <v>0</v>
      </c>
      <c r="D49" s="44">
        <v>15</v>
      </c>
      <c r="E49" s="44">
        <f>X49</f>
        <v>0</v>
      </c>
      <c r="F49" s="44">
        <f>Z49</f>
        <v>0</v>
      </c>
      <c r="G49" s="44">
        <v>3</v>
      </c>
      <c r="H49" s="45">
        <f>AD49</f>
        <v>0</v>
      </c>
      <c r="I49" s="46">
        <f>SUM(B49:H49)</f>
        <v>24.4</v>
      </c>
      <c r="J49" s="47">
        <v>41</v>
      </c>
      <c r="K49" s="80"/>
      <c r="L49"/>
      <c r="M49" s="126"/>
      <c r="N49" s="81"/>
      <c r="O49" s="82"/>
      <c r="P49" s="51"/>
      <c r="Q49" s="52"/>
      <c r="R49" s="53"/>
      <c r="S49" s="52"/>
      <c r="T49" s="54"/>
      <c r="U49" s="52"/>
      <c r="V49" s="54"/>
      <c r="W49" s="52"/>
      <c r="X49" s="54"/>
      <c r="Y49" s="52"/>
      <c r="Z49" s="54"/>
      <c r="AA49" s="55"/>
      <c r="AB49" s="52"/>
      <c r="AC49" s="56"/>
      <c r="AD49" s="57"/>
      <c r="AE49" s="58"/>
      <c r="AF49" s="59"/>
      <c r="AG49" s="60"/>
      <c r="AH49" s="61"/>
      <c r="AI49" s="62"/>
      <c r="AJ49" s="63"/>
      <c r="AK49" s="64"/>
      <c r="AL49" s="65"/>
      <c r="AM49" s="65"/>
      <c r="AN49" s="66"/>
      <c r="AO49" s="66"/>
      <c r="AP49" s="67"/>
      <c r="AQ49" s="68"/>
      <c r="AR49" s="69"/>
      <c r="AS49" s="70"/>
      <c r="AT49" s="71"/>
      <c r="AU49" s="72"/>
      <c r="AV49" s="73"/>
      <c r="AW49" s="74"/>
      <c r="AX49" s="75"/>
      <c r="AY49" s="76"/>
    </row>
    <row r="50" spans="1:51" s="77" customFormat="1" ht="25.15" customHeight="1" x14ac:dyDescent="0.25">
      <c r="A50" s="43" t="s">
        <v>92</v>
      </c>
      <c r="B50" s="44">
        <v>0.8</v>
      </c>
      <c r="C50" s="44">
        <f>T50</f>
        <v>0</v>
      </c>
      <c r="D50" s="44">
        <v>15</v>
      </c>
      <c r="E50" s="44">
        <f>X50</f>
        <v>0</v>
      </c>
      <c r="F50" s="44">
        <f>Z50</f>
        <v>0</v>
      </c>
      <c r="G50" s="44">
        <v>4.5</v>
      </c>
      <c r="H50" s="45">
        <v>4.0599999999999996</v>
      </c>
      <c r="I50" s="46">
        <f>SUM(B50:H50)</f>
        <v>24.36</v>
      </c>
      <c r="J50" s="47">
        <v>42</v>
      </c>
      <c r="K50" s="80"/>
      <c r="L50"/>
      <c r="M50" s="126"/>
      <c r="N50" s="81"/>
      <c r="O50" s="82"/>
      <c r="P50" s="51"/>
      <c r="Q50" s="52"/>
      <c r="R50" s="53"/>
      <c r="S50" s="52"/>
      <c r="T50" s="54"/>
      <c r="U50" s="52"/>
      <c r="V50" s="54"/>
      <c r="W50" s="52"/>
      <c r="X50" s="54"/>
      <c r="Y50" s="52"/>
      <c r="Z50" s="54"/>
      <c r="AA50" s="55"/>
      <c r="AB50" s="52"/>
      <c r="AC50" s="56"/>
      <c r="AD50" s="57"/>
      <c r="AE50" s="58"/>
      <c r="AF50" s="59"/>
      <c r="AG50" s="60"/>
      <c r="AH50" s="61"/>
      <c r="AI50" s="62"/>
      <c r="AJ50" s="63"/>
      <c r="AK50" s="64"/>
      <c r="AL50" s="65"/>
      <c r="AM50" s="65"/>
      <c r="AN50" s="66"/>
      <c r="AO50" s="66"/>
      <c r="AP50" s="67"/>
      <c r="AQ50" s="68"/>
      <c r="AR50" s="69"/>
      <c r="AS50" s="70"/>
      <c r="AT50" s="71"/>
      <c r="AU50" s="72"/>
      <c r="AV50" s="73"/>
      <c r="AW50" s="74"/>
      <c r="AX50" s="75"/>
      <c r="AY50" s="76"/>
    </row>
    <row r="51" spans="1:51" s="77" customFormat="1" ht="25.15" customHeight="1" x14ac:dyDescent="0.25">
      <c r="A51" s="43" t="s">
        <v>112</v>
      </c>
      <c r="B51" s="44">
        <v>2</v>
      </c>
      <c r="C51" s="44">
        <f>T51</f>
        <v>0</v>
      </c>
      <c r="D51" s="44">
        <v>15</v>
      </c>
      <c r="E51" s="44">
        <f>X51</f>
        <v>0</v>
      </c>
      <c r="F51" s="44">
        <f>Z51</f>
        <v>0</v>
      </c>
      <c r="G51" s="44">
        <v>0.4</v>
      </c>
      <c r="H51" s="45">
        <v>6.09</v>
      </c>
      <c r="I51" s="46">
        <f>SUM(B51:H51)</f>
        <v>23.49</v>
      </c>
      <c r="J51" s="47">
        <v>43</v>
      </c>
      <c r="K51" s="80"/>
      <c r="L51"/>
      <c r="M51" s="126"/>
      <c r="N51" s="81"/>
      <c r="O51" s="82"/>
      <c r="P51" s="51"/>
      <c r="Q51" s="52"/>
      <c r="R51" s="53"/>
      <c r="S51" s="52"/>
      <c r="T51" s="54"/>
      <c r="U51" s="52"/>
      <c r="V51" s="54"/>
      <c r="W51" s="52"/>
      <c r="X51" s="54"/>
      <c r="Y51" s="52"/>
      <c r="Z51" s="54"/>
      <c r="AA51" s="55"/>
      <c r="AB51" s="52"/>
      <c r="AC51" s="56"/>
      <c r="AD51" s="57"/>
      <c r="AE51" s="58"/>
      <c r="AF51" s="59"/>
      <c r="AG51" s="60"/>
      <c r="AH51" s="61"/>
      <c r="AI51" s="62"/>
      <c r="AJ51" s="63"/>
      <c r="AK51" s="64"/>
      <c r="AL51" s="65"/>
      <c r="AM51" s="65"/>
      <c r="AN51" s="66"/>
      <c r="AO51" s="66"/>
      <c r="AP51" s="67"/>
      <c r="AQ51" s="68"/>
      <c r="AR51" s="69"/>
      <c r="AS51" s="70"/>
      <c r="AT51" s="71"/>
      <c r="AU51" s="72"/>
      <c r="AV51" s="73"/>
      <c r="AW51" s="74"/>
      <c r="AX51" s="75"/>
      <c r="AY51" s="76"/>
    </row>
    <row r="52" spans="1:51" s="77" customFormat="1" ht="25.15" customHeight="1" x14ac:dyDescent="0.25">
      <c r="A52" s="43" t="s">
        <v>93</v>
      </c>
      <c r="B52" s="44">
        <v>13.2</v>
      </c>
      <c r="C52" s="44">
        <f>T52</f>
        <v>0</v>
      </c>
      <c r="D52" s="44">
        <v>0.2</v>
      </c>
      <c r="E52" s="44">
        <f>X52</f>
        <v>0</v>
      </c>
      <c r="F52" s="44">
        <f>Z52</f>
        <v>0</v>
      </c>
      <c r="G52" s="44">
        <v>6</v>
      </c>
      <c r="H52" s="45">
        <v>3.88</v>
      </c>
      <c r="I52" s="46">
        <f>SUM(B52:H52)</f>
        <v>23.279999999999998</v>
      </c>
      <c r="J52" s="47">
        <v>44</v>
      </c>
      <c r="K52" s="80"/>
      <c r="L52"/>
      <c r="M52" s="126"/>
      <c r="N52" s="81"/>
      <c r="O52" s="82"/>
      <c r="P52" s="51"/>
      <c r="Q52" s="52"/>
      <c r="R52" s="53"/>
      <c r="S52" s="52"/>
      <c r="T52" s="54"/>
      <c r="U52" s="52"/>
      <c r="V52" s="54"/>
      <c r="W52" s="52"/>
      <c r="X52" s="54"/>
      <c r="Y52" s="52"/>
      <c r="Z52" s="54"/>
      <c r="AA52" s="55"/>
      <c r="AB52" s="52"/>
      <c r="AC52" s="56"/>
      <c r="AD52" s="57"/>
      <c r="AE52" s="58"/>
      <c r="AF52" s="59"/>
      <c r="AG52" s="60"/>
      <c r="AH52" s="61"/>
      <c r="AI52" s="62"/>
      <c r="AJ52" s="63"/>
      <c r="AK52" s="64"/>
      <c r="AL52" s="65"/>
      <c r="AM52" s="65"/>
      <c r="AN52" s="66"/>
      <c r="AO52" s="66"/>
      <c r="AP52" s="67"/>
      <c r="AQ52" s="68"/>
      <c r="AR52" s="69"/>
      <c r="AS52" s="70"/>
      <c r="AT52" s="71"/>
      <c r="AU52" s="72"/>
      <c r="AV52" s="73"/>
      <c r="AW52" s="74"/>
      <c r="AX52" s="75"/>
      <c r="AY52" s="76"/>
    </row>
    <row r="53" spans="1:51" s="77" customFormat="1" ht="25.15" customHeight="1" x14ac:dyDescent="0.25">
      <c r="A53" s="43" t="s">
        <v>94</v>
      </c>
      <c r="B53" s="44">
        <v>11.2</v>
      </c>
      <c r="C53" s="44">
        <f>T53</f>
        <v>0</v>
      </c>
      <c r="D53" s="44">
        <f>V53</f>
        <v>0</v>
      </c>
      <c r="E53" s="44">
        <f>X53</f>
        <v>0</v>
      </c>
      <c r="F53" s="44">
        <f>Z53</f>
        <v>0</v>
      </c>
      <c r="G53" s="44">
        <v>6</v>
      </c>
      <c r="H53" s="45">
        <v>6.02</v>
      </c>
      <c r="I53" s="46">
        <f>SUM(B53:H53)</f>
        <v>23.22</v>
      </c>
      <c r="J53" s="47">
        <v>45</v>
      </c>
      <c r="K53" s="80"/>
      <c r="L53"/>
      <c r="M53" s="126"/>
      <c r="N53" s="81"/>
      <c r="O53" s="82"/>
      <c r="P53" s="51"/>
      <c r="Q53" s="52"/>
      <c r="R53" s="53"/>
      <c r="S53" s="52"/>
      <c r="T53" s="54"/>
      <c r="U53" s="52"/>
      <c r="V53" s="54"/>
      <c r="W53" s="52"/>
      <c r="X53" s="54"/>
      <c r="Y53" s="52"/>
      <c r="Z53" s="54"/>
      <c r="AA53" s="55"/>
      <c r="AB53" s="52"/>
      <c r="AC53" s="56"/>
      <c r="AD53" s="57"/>
      <c r="AE53" s="58"/>
      <c r="AF53" s="59"/>
      <c r="AG53" s="60"/>
      <c r="AH53" s="61"/>
      <c r="AI53" s="62"/>
      <c r="AJ53" s="63"/>
      <c r="AK53" s="64"/>
      <c r="AL53" s="65"/>
      <c r="AM53" s="65"/>
      <c r="AN53" s="66"/>
      <c r="AO53" s="66"/>
      <c r="AP53" s="67"/>
      <c r="AQ53" s="68"/>
      <c r="AR53" s="69"/>
      <c r="AS53" s="70"/>
      <c r="AT53" s="71"/>
      <c r="AU53" s="72"/>
      <c r="AV53" s="73"/>
      <c r="AW53" s="74"/>
      <c r="AX53" s="75"/>
      <c r="AY53" s="76"/>
    </row>
    <row r="54" spans="1:51" s="77" customFormat="1" ht="25.15" customHeight="1" x14ac:dyDescent="0.25">
      <c r="A54" s="43" t="s">
        <v>95</v>
      </c>
      <c r="B54" s="44">
        <v>2</v>
      </c>
      <c r="C54" s="44">
        <f>T54</f>
        <v>0</v>
      </c>
      <c r="D54" s="44">
        <v>15</v>
      </c>
      <c r="E54" s="44">
        <f>X54</f>
        <v>0</v>
      </c>
      <c r="F54" s="44">
        <f>Z54</f>
        <v>0</v>
      </c>
      <c r="G54" s="44">
        <v>2.5</v>
      </c>
      <c r="H54" s="45">
        <v>3.62</v>
      </c>
      <c r="I54" s="46">
        <f>SUM(B54:H54)</f>
        <v>23.12</v>
      </c>
      <c r="J54" s="47">
        <v>46</v>
      </c>
      <c r="K54" s="80"/>
      <c r="L54"/>
      <c r="M54" s="126"/>
      <c r="N54" s="81"/>
      <c r="O54" s="82"/>
      <c r="P54" s="51"/>
      <c r="Q54" s="52"/>
      <c r="R54" s="53"/>
      <c r="S54" s="52"/>
      <c r="T54" s="54"/>
      <c r="U54" s="52"/>
      <c r="V54" s="54"/>
      <c r="W54" s="52"/>
      <c r="X54" s="54"/>
      <c r="Y54" s="52"/>
      <c r="Z54" s="54"/>
      <c r="AA54" s="55"/>
      <c r="AB54" s="52"/>
      <c r="AC54" s="56"/>
      <c r="AD54" s="57"/>
      <c r="AE54" s="58"/>
      <c r="AF54" s="59"/>
      <c r="AG54" s="60"/>
      <c r="AH54" s="61"/>
      <c r="AI54" s="62"/>
      <c r="AJ54" s="63"/>
      <c r="AK54" s="64"/>
      <c r="AL54" s="65"/>
      <c r="AM54" s="65"/>
      <c r="AN54" s="66"/>
      <c r="AO54" s="66"/>
      <c r="AP54" s="67"/>
      <c r="AQ54" s="68"/>
      <c r="AR54" s="69"/>
      <c r="AS54" s="70"/>
      <c r="AT54" s="71"/>
      <c r="AU54" s="72"/>
      <c r="AV54" s="73"/>
      <c r="AW54" s="74"/>
      <c r="AX54" s="75"/>
      <c r="AY54" s="76"/>
    </row>
    <row r="55" spans="1:51" s="77" customFormat="1" ht="25.15" customHeight="1" x14ac:dyDescent="0.25">
      <c r="A55" s="43" t="s">
        <v>96</v>
      </c>
      <c r="B55" s="44">
        <v>2</v>
      </c>
      <c r="C55" s="44">
        <f>T55</f>
        <v>0</v>
      </c>
      <c r="D55" s="44">
        <v>15</v>
      </c>
      <c r="E55" s="44">
        <f>X55</f>
        <v>0</v>
      </c>
      <c r="F55" s="44">
        <f>Z55</f>
        <v>0</v>
      </c>
      <c r="G55" s="44">
        <v>6</v>
      </c>
      <c r="H55" s="45">
        <f>AD55</f>
        <v>0</v>
      </c>
      <c r="I55" s="46">
        <f>SUM(B55:H55)</f>
        <v>23</v>
      </c>
      <c r="J55" s="47">
        <v>47</v>
      </c>
      <c r="K55" s="80"/>
      <c r="L55"/>
      <c r="M55" s="126"/>
      <c r="N55" s="81"/>
      <c r="O55" s="82"/>
      <c r="P55" s="51"/>
      <c r="Q55" s="52"/>
      <c r="R55" s="53"/>
      <c r="S55" s="52"/>
      <c r="T55" s="54"/>
      <c r="U55" s="52"/>
      <c r="V55" s="54"/>
      <c r="W55" s="52"/>
      <c r="X55" s="54"/>
      <c r="Y55" s="52"/>
      <c r="Z55" s="54"/>
      <c r="AA55" s="55"/>
      <c r="AB55" s="52"/>
      <c r="AC55" s="56"/>
      <c r="AD55" s="57"/>
      <c r="AE55" s="58"/>
      <c r="AF55" s="59"/>
      <c r="AG55" s="60"/>
      <c r="AH55" s="61"/>
      <c r="AI55" s="62"/>
      <c r="AJ55" s="63"/>
      <c r="AK55" s="64"/>
      <c r="AL55" s="65"/>
      <c r="AM55" s="65"/>
      <c r="AN55" s="66"/>
      <c r="AO55" s="66"/>
      <c r="AP55" s="67"/>
      <c r="AQ55" s="68"/>
      <c r="AR55" s="69"/>
      <c r="AS55" s="70"/>
      <c r="AT55" s="71"/>
      <c r="AU55" s="72"/>
      <c r="AV55" s="73"/>
      <c r="AW55" s="74"/>
      <c r="AX55" s="75"/>
      <c r="AY55" s="76"/>
    </row>
    <row r="56" spans="1:51" s="77" customFormat="1" ht="25.15" customHeight="1" x14ac:dyDescent="0.25">
      <c r="A56" s="43" t="s">
        <v>97</v>
      </c>
      <c r="B56" s="44">
        <v>2.4</v>
      </c>
      <c r="C56" s="44">
        <f>T56</f>
        <v>0</v>
      </c>
      <c r="D56" s="44">
        <v>10.6</v>
      </c>
      <c r="E56" s="44">
        <f>X56</f>
        <v>0</v>
      </c>
      <c r="F56" s="44">
        <f>Z56</f>
        <v>0</v>
      </c>
      <c r="G56" s="44">
        <v>6</v>
      </c>
      <c r="H56" s="45">
        <v>3.72</v>
      </c>
      <c r="I56" s="46">
        <f>SUM(B56:H56)</f>
        <v>22.72</v>
      </c>
      <c r="J56" s="47">
        <v>48</v>
      </c>
      <c r="K56" s="80"/>
      <c r="L56"/>
      <c r="M56" s="126"/>
      <c r="N56" s="81"/>
      <c r="O56" s="82"/>
      <c r="P56" s="51"/>
      <c r="Q56" s="52"/>
      <c r="R56" s="53"/>
      <c r="S56" s="52"/>
      <c r="T56" s="54"/>
      <c r="U56" s="52"/>
      <c r="V56" s="54"/>
      <c r="W56" s="52"/>
      <c r="X56" s="54"/>
      <c r="Y56" s="52"/>
      <c r="Z56" s="54"/>
      <c r="AA56" s="55"/>
      <c r="AB56" s="52"/>
      <c r="AC56" s="56"/>
      <c r="AD56" s="57"/>
      <c r="AE56" s="58"/>
      <c r="AF56" s="59"/>
      <c r="AG56" s="60"/>
      <c r="AH56" s="61"/>
      <c r="AI56" s="62"/>
      <c r="AJ56" s="63"/>
      <c r="AK56" s="64"/>
      <c r="AL56" s="65"/>
      <c r="AM56" s="65"/>
      <c r="AN56" s="66"/>
      <c r="AO56" s="66"/>
      <c r="AP56" s="67"/>
      <c r="AQ56" s="68"/>
      <c r="AR56" s="69"/>
      <c r="AS56" s="70"/>
      <c r="AT56" s="71"/>
      <c r="AU56" s="72"/>
      <c r="AV56" s="73"/>
      <c r="AW56" s="74"/>
      <c r="AX56" s="75"/>
      <c r="AY56" s="76"/>
    </row>
    <row r="57" spans="1:51" s="77" customFormat="1" ht="25.15" customHeight="1" x14ac:dyDescent="0.25">
      <c r="A57" s="43" t="s">
        <v>99</v>
      </c>
      <c r="B57" s="44">
        <v>0.4</v>
      </c>
      <c r="C57" s="44">
        <f>T57</f>
        <v>0</v>
      </c>
      <c r="D57" s="44">
        <v>15</v>
      </c>
      <c r="E57" s="44">
        <f>X57</f>
        <v>0</v>
      </c>
      <c r="F57" s="44">
        <f>Z57</f>
        <v>0</v>
      </c>
      <c r="G57" s="44">
        <v>6</v>
      </c>
      <c r="H57" s="45">
        <v>0.43</v>
      </c>
      <c r="I57" s="46">
        <f>SUM(B57:H57)</f>
        <v>21.83</v>
      </c>
      <c r="J57" s="47">
        <v>49</v>
      </c>
      <c r="K57" s="80"/>
      <c r="L57"/>
      <c r="M57" s="126"/>
      <c r="N57" s="81"/>
      <c r="O57" s="82"/>
      <c r="P57" s="51"/>
      <c r="Q57" s="52"/>
      <c r="R57" s="53"/>
      <c r="S57" s="52"/>
      <c r="T57" s="54"/>
      <c r="U57" s="52"/>
      <c r="V57" s="54"/>
      <c r="W57" s="52"/>
      <c r="X57" s="54"/>
      <c r="Y57" s="52"/>
      <c r="Z57" s="54"/>
      <c r="AA57" s="55"/>
      <c r="AB57" s="52"/>
      <c r="AC57" s="56"/>
      <c r="AD57" s="57"/>
      <c r="AE57" s="58"/>
      <c r="AF57" s="59"/>
      <c r="AG57" s="60"/>
      <c r="AH57" s="61"/>
      <c r="AI57" s="62"/>
      <c r="AJ57" s="63"/>
      <c r="AK57" s="64"/>
      <c r="AL57" s="65"/>
      <c r="AM57" s="65"/>
      <c r="AN57" s="66"/>
      <c r="AO57" s="66"/>
      <c r="AP57" s="67"/>
      <c r="AQ57" s="68"/>
      <c r="AR57" s="69"/>
      <c r="AS57" s="70"/>
      <c r="AT57" s="71"/>
      <c r="AU57" s="72"/>
      <c r="AV57" s="73"/>
      <c r="AW57" s="74"/>
      <c r="AX57" s="75"/>
      <c r="AY57" s="76"/>
    </row>
    <row r="58" spans="1:51" s="77" customFormat="1" ht="25.15" customHeight="1" x14ac:dyDescent="0.25">
      <c r="A58" s="43" t="s">
        <v>100</v>
      </c>
      <c r="B58" s="44">
        <v>0.8</v>
      </c>
      <c r="C58" s="44">
        <f>T58</f>
        <v>0</v>
      </c>
      <c r="D58" s="44">
        <v>15</v>
      </c>
      <c r="E58" s="44">
        <f>X58</f>
        <v>0</v>
      </c>
      <c r="F58" s="44">
        <f>Z58</f>
        <v>0</v>
      </c>
      <c r="G58" s="44">
        <v>6</v>
      </c>
      <c r="H58" s="45" t="s">
        <v>101</v>
      </c>
      <c r="I58" s="46">
        <f>SUM(B58:H58)</f>
        <v>21.8</v>
      </c>
      <c r="J58" s="47">
        <v>50</v>
      </c>
      <c r="K58" s="80"/>
      <c r="L58"/>
      <c r="M58" s="126"/>
      <c r="N58" s="81"/>
      <c r="O58" s="82"/>
      <c r="P58" s="51"/>
      <c r="Q58" s="52"/>
      <c r="R58" s="53"/>
      <c r="S58" s="52"/>
      <c r="T58" s="54"/>
      <c r="U58" s="52"/>
      <c r="V58" s="54"/>
      <c r="W58" s="52"/>
      <c r="X58" s="54"/>
      <c r="Y58" s="52"/>
      <c r="Z58" s="54"/>
      <c r="AA58" s="55"/>
      <c r="AB58" s="52"/>
      <c r="AC58" s="56"/>
      <c r="AD58" s="57"/>
      <c r="AE58" s="58"/>
      <c r="AF58" s="59"/>
      <c r="AG58" s="60"/>
      <c r="AH58" s="61"/>
      <c r="AI58" s="62"/>
      <c r="AJ58" s="63"/>
      <c r="AK58" s="64"/>
      <c r="AL58" s="65"/>
      <c r="AM58" s="65"/>
      <c r="AN58" s="66"/>
      <c r="AO58" s="66"/>
      <c r="AP58" s="67"/>
      <c r="AQ58" s="68"/>
      <c r="AR58" s="69"/>
      <c r="AS58" s="70"/>
      <c r="AT58" s="71"/>
      <c r="AU58" s="72"/>
      <c r="AV58" s="73"/>
      <c r="AW58" s="74"/>
      <c r="AX58" s="75"/>
      <c r="AY58" s="76"/>
    </row>
    <row r="59" spans="1:51" s="77" customFormat="1" ht="25.15" customHeight="1" x14ac:dyDescent="0.25">
      <c r="A59" s="43" t="s">
        <v>102</v>
      </c>
      <c r="B59" s="44">
        <f>R59</f>
        <v>0</v>
      </c>
      <c r="C59" s="44">
        <f>T59</f>
        <v>0</v>
      </c>
      <c r="D59" s="44">
        <v>15</v>
      </c>
      <c r="E59" s="44">
        <f>X59</f>
        <v>0</v>
      </c>
      <c r="F59" s="44">
        <f>Z59</f>
        <v>0</v>
      </c>
      <c r="G59" s="44">
        <v>6</v>
      </c>
      <c r="H59" s="45">
        <v>0.42</v>
      </c>
      <c r="I59" s="46">
        <f>SUM(B59:H59)</f>
        <v>21.42</v>
      </c>
      <c r="J59" s="47">
        <v>51</v>
      </c>
      <c r="K59" s="80"/>
      <c r="L59"/>
      <c r="M59" s="126"/>
      <c r="N59" s="81"/>
      <c r="O59" s="82"/>
      <c r="P59" s="51"/>
      <c r="Q59" s="52"/>
      <c r="R59" s="53"/>
      <c r="S59" s="52"/>
      <c r="T59" s="54"/>
      <c r="U59" s="52"/>
      <c r="V59" s="54"/>
      <c r="W59" s="52"/>
      <c r="X59" s="54"/>
      <c r="Y59" s="52"/>
      <c r="Z59" s="54"/>
      <c r="AA59" s="55"/>
      <c r="AB59" s="52"/>
      <c r="AC59" s="56"/>
      <c r="AD59" s="57"/>
      <c r="AE59" s="58"/>
      <c r="AF59" s="59"/>
      <c r="AG59" s="60"/>
      <c r="AH59" s="61"/>
      <c r="AI59" s="62"/>
      <c r="AJ59" s="63"/>
      <c r="AK59" s="64"/>
      <c r="AL59" s="65"/>
      <c r="AM59" s="65"/>
      <c r="AN59" s="66"/>
      <c r="AO59" s="66"/>
      <c r="AP59" s="67"/>
      <c r="AQ59" s="68"/>
      <c r="AR59" s="69"/>
      <c r="AS59" s="70"/>
      <c r="AT59" s="71"/>
      <c r="AU59" s="72"/>
      <c r="AV59" s="73"/>
      <c r="AW59" s="74"/>
      <c r="AX59" s="75"/>
      <c r="AY59" s="76"/>
    </row>
    <row r="60" spans="1:51" s="77" customFormat="1" ht="25.15" customHeight="1" x14ac:dyDescent="0.25">
      <c r="A60" s="43" t="s">
        <v>103</v>
      </c>
      <c r="B60" s="44">
        <v>0.4</v>
      </c>
      <c r="C60" s="44">
        <f>T60</f>
        <v>0</v>
      </c>
      <c r="D60" s="44">
        <v>15</v>
      </c>
      <c r="E60" s="44">
        <f>X60</f>
        <v>0</v>
      </c>
      <c r="F60" s="44">
        <f>Z60</f>
        <v>0</v>
      </c>
      <c r="G60" s="44">
        <v>6</v>
      </c>
      <c r="H60" s="45">
        <f>AD60</f>
        <v>0</v>
      </c>
      <c r="I60" s="46">
        <f>SUM(B60:H60)</f>
        <v>21.4</v>
      </c>
      <c r="J60" s="47">
        <v>52</v>
      </c>
      <c r="K60" s="80"/>
      <c r="L60"/>
      <c r="M60" s="126"/>
      <c r="N60" s="81"/>
      <c r="O60" s="82"/>
      <c r="P60" s="51"/>
      <c r="Q60" s="52"/>
      <c r="R60" s="53"/>
      <c r="S60" s="52"/>
      <c r="T60" s="54"/>
      <c r="U60" s="52"/>
      <c r="V60" s="54"/>
      <c r="W60" s="52"/>
      <c r="X60" s="54"/>
      <c r="Y60" s="52"/>
      <c r="Z60" s="54"/>
      <c r="AA60" s="55"/>
      <c r="AB60" s="52"/>
      <c r="AC60" s="56"/>
      <c r="AD60" s="57"/>
      <c r="AE60" s="58"/>
      <c r="AF60" s="59"/>
      <c r="AG60" s="60"/>
      <c r="AH60" s="61"/>
      <c r="AI60" s="62"/>
      <c r="AJ60" s="63"/>
      <c r="AK60" s="64"/>
      <c r="AL60" s="65"/>
      <c r="AM60" s="65"/>
      <c r="AN60" s="66"/>
      <c r="AO60" s="66"/>
      <c r="AP60" s="67"/>
      <c r="AQ60" s="68"/>
      <c r="AR60" s="69"/>
      <c r="AS60" s="70"/>
      <c r="AT60" s="71"/>
      <c r="AU60" s="72"/>
      <c r="AV60" s="73"/>
      <c r="AW60" s="74"/>
      <c r="AX60" s="75"/>
      <c r="AY60" s="76"/>
    </row>
    <row r="61" spans="1:51" s="77" customFormat="1" ht="25.15" customHeight="1" x14ac:dyDescent="0.25">
      <c r="A61" s="43" t="s">
        <v>104</v>
      </c>
      <c r="B61" s="44">
        <v>2.4</v>
      </c>
      <c r="C61" s="44">
        <f>T61</f>
        <v>0</v>
      </c>
      <c r="D61" s="44">
        <v>15</v>
      </c>
      <c r="E61" s="44">
        <f>X61</f>
        <v>0</v>
      </c>
      <c r="F61" s="44">
        <f>Z61</f>
        <v>0</v>
      </c>
      <c r="G61" s="44">
        <v>3.7</v>
      </c>
      <c r="H61" s="45">
        <f>AD61</f>
        <v>0</v>
      </c>
      <c r="I61" s="46">
        <f>SUM(B61:H61)</f>
        <v>21.099999999999998</v>
      </c>
      <c r="J61" s="47">
        <v>53</v>
      </c>
      <c r="K61" s="80"/>
      <c r="L61"/>
      <c r="M61" s="126"/>
      <c r="N61" s="81"/>
      <c r="O61" s="82"/>
      <c r="P61" s="51"/>
      <c r="Q61" s="52"/>
      <c r="R61" s="53"/>
      <c r="S61" s="52"/>
      <c r="T61" s="54"/>
      <c r="U61" s="52"/>
      <c r="V61" s="54"/>
      <c r="W61" s="52"/>
      <c r="X61" s="54"/>
      <c r="Y61" s="52"/>
      <c r="Z61" s="54"/>
      <c r="AA61" s="55"/>
      <c r="AB61" s="52"/>
      <c r="AC61" s="56"/>
      <c r="AD61" s="57"/>
      <c r="AE61" s="58"/>
      <c r="AF61" s="59"/>
      <c r="AG61" s="60"/>
      <c r="AH61" s="61"/>
      <c r="AI61" s="62"/>
      <c r="AJ61" s="63"/>
      <c r="AK61" s="64"/>
      <c r="AL61" s="65"/>
      <c r="AM61" s="65"/>
      <c r="AN61" s="66"/>
      <c r="AO61" s="66"/>
      <c r="AP61" s="67"/>
      <c r="AQ61" s="68"/>
      <c r="AR61" s="69"/>
      <c r="AS61" s="70"/>
      <c r="AT61" s="71"/>
      <c r="AU61" s="72"/>
      <c r="AV61" s="73"/>
      <c r="AW61" s="74"/>
      <c r="AX61" s="75"/>
      <c r="AY61" s="76"/>
    </row>
    <row r="62" spans="1:51" s="77" customFormat="1" ht="25.15" customHeight="1" x14ac:dyDescent="0.25">
      <c r="A62" s="43" t="s">
        <v>105</v>
      </c>
      <c r="B62" s="44">
        <f>R62</f>
        <v>0</v>
      </c>
      <c r="C62" s="44">
        <f>T62</f>
        <v>0</v>
      </c>
      <c r="D62" s="44">
        <v>15</v>
      </c>
      <c r="E62" s="44">
        <f>X62</f>
        <v>0</v>
      </c>
      <c r="F62" s="44">
        <f>Z62</f>
        <v>0</v>
      </c>
      <c r="G62" s="44">
        <v>6</v>
      </c>
      <c r="H62" s="45">
        <f>AD62</f>
        <v>0</v>
      </c>
      <c r="I62" s="46">
        <f>SUM(B62:H62)</f>
        <v>21</v>
      </c>
      <c r="J62" s="47">
        <v>54</v>
      </c>
      <c r="K62" s="80"/>
      <c r="L62"/>
      <c r="M62" s="126"/>
      <c r="N62" s="81"/>
      <c r="O62" s="82"/>
      <c r="P62" s="51"/>
      <c r="Q62" s="52"/>
      <c r="R62" s="53"/>
      <c r="S62" s="52"/>
      <c r="T62" s="54"/>
      <c r="U62" s="52"/>
      <c r="V62" s="54"/>
      <c r="W62" s="52"/>
      <c r="X62" s="54"/>
      <c r="Y62" s="52"/>
      <c r="Z62" s="54"/>
      <c r="AA62" s="55"/>
      <c r="AB62" s="52"/>
      <c r="AC62" s="56"/>
      <c r="AD62" s="57"/>
      <c r="AE62" s="58"/>
      <c r="AF62" s="59"/>
      <c r="AG62" s="60"/>
      <c r="AH62" s="61"/>
      <c r="AI62" s="62"/>
      <c r="AJ62" s="63"/>
      <c r="AK62" s="64"/>
      <c r="AL62" s="65"/>
      <c r="AM62" s="65"/>
      <c r="AN62" s="66"/>
      <c r="AO62" s="66"/>
      <c r="AP62" s="67"/>
      <c r="AQ62" s="68"/>
      <c r="AR62" s="69"/>
      <c r="AS62" s="70"/>
      <c r="AT62" s="71"/>
      <c r="AU62" s="72"/>
      <c r="AV62" s="73"/>
      <c r="AW62" s="74"/>
      <c r="AX62" s="75"/>
      <c r="AY62" s="76"/>
    </row>
    <row r="63" spans="1:51" s="77" customFormat="1" ht="25.15" customHeight="1" x14ac:dyDescent="0.25">
      <c r="A63" s="43" t="s">
        <v>106</v>
      </c>
      <c r="B63" s="44">
        <f>R63</f>
        <v>0</v>
      </c>
      <c r="C63" s="44">
        <f>T63</f>
        <v>0</v>
      </c>
      <c r="D63" s="44">
        <v>15</v>
      </c>
      <c r="E63" s="44">
        <f>X63</f>
        <v>0</v>
      </c>
      <c r="F63" s="44">
        <f>Z63</f>
        <v>0</v>
      </c>
      <c r="G63" s="44">
        <v>6</v>
      </c>
      <c r="H63" s="45">
        <f>AD63</f>
        <v>0</v>
      </c>
      <c r="I63" s="46">
        <f>SUM(B63:H63)</f>
        <v>21</v>
      </c>
      <c r="J63" s="47">
        <v>55</v>
      </c>
      <c r="K63" s="80"/>
      <c r="L63"/>
      <c r="M63" s="126"/>
      <c r="N63" s="81"/>
      <c r="O63" s="82"/>
      <c r="P63" s="51"/>
      <c r="Q63" s="52"/>
      <c r="R63" s="53"/>
      <c r="S63" s="52"/>
      <c r="T63" s="54"/>
      <c r="U63" s="52"/>
      <c r="V63" s="54"/>
      <c r="W63" s="52"/>
      <c r="X63" s="54"/>
      <c r="Y63" s="52"/>
      <c r="Z63" s="54"/>
      <c r="AA63" s="55"/>
      <c r="AB63" s="52"/>
      <c r="AC63" s="56"/>
      <c r="AD63" s="57"/>
      <c r="AE63" s="58"/>
      <c r="AF63" s="59"/>
      <c r="AG63" s="60"/>
      <c r="AH63" s="61"/>
      <c r="AI63" s="62"/>
      <c r="AJ63" s="63"/>
      <c r="AK63" s="64"/>
      <c r="AL63" s="65"/>
      <c r="AM63" s="65"/>
      <c r="AN63" s="66"/>
      <c r="AO63" s="66"/>
      <c r="AP63" s="67"/>
      <c r="AQ63" s="68"/>
      <c r="AR63" s="69"/>
      <c r="AS63" s="70"/>
      <c r="AT63" s="71"/>
      <c r="AU63" s="72"/>
      <c r="AV63" s="73"/>
      <c r="AW63" s="74"/>
      <c r="AX63" s="75"/>
      <c r="AY63" s="76"/>
    </row>
    <row r="64" spans="1:51" s="77" customFormat="1" ht="25.15" customHeight="1" x14ac:dyDescent="0.25">
      <c r="A64" s="43" t="s">
        <v>107</v>
      </c>
      <c r="B64" s="44">
        <f>R64</f>
        <v>0</v>
      </c>
      <c r="C64" s="44">
        <f>T64</f>
        <v>0</v>
      </c>
      <c r="D64" s="44">
        <v>15</v>
      </c>
      <c r="E64" s="44">
        <f>X64</f>
        <v>0</v>
      </c>
      <c r="F64" s="44">
        <f>Z64</f>
        <v>0</v>
      </c>
      <c r="G64" s="44">
        <v>6</v>
      </c>
      <c r="H64" s="45">
        <f>AD64</f>
        <v>0</v>
      </c>
      <c r="I64" s="46">
        <f>SUM(B64:H64)</f>
        <v>21</v>
      </c>
      <c r="J64" s="47">
        <v>56</v>
      </c>
      <c r="K64" s="80"/>
      <c r="L64"/>
      <c r="M64" s="126"/>
      <c r="N64" s="81"/>
      <c r="O64" s="82"/>
      <c r="P64" s="51"/>
      <c r="Q64" s="52"/>
      <c r="R64" s="53"/>
      <c r="S64" s="52"/>
      <c r="T64" s="54"/>
      <c r="U64" s="52"/>
      <c r="V64" s="54"/>
      <c r="W64" s="52"/>
      <c r="X64" s="54"/>
      <c r="Y64" s="52"/>
      <c r="Z64" s="54"/>
      <c r="AA64" s="55"/>
      <c r="AB64" s="52"/>
      <c r="AC64" s="56"/>
      <c r="AD64" s="57"/>
      <c r="AE64" s="58"/>
      <c r="AF64" s="59"/>
      <c r="AG64" s="60"/>
      <c r="AH64" s="61"/>
      <c r="AI64" s="62"/>
      <c r="AJ64" s="63"/>
      <c r="AK64" s="64"/>
      <c r="AL64" s="65"/>
      <c r="AM64" s="65"/>
      <c r="AN64" s="66"/>
      <c r="AO64" s="66"/>
      <c r="AP64" s="67"/>
      <c r="AQ64" s="68"/>
      <c r="AR64" s="69"/>
      <c r="AS64" s="70"/>
      <c r="AT64" s="71"/>
      <c r="AU64" s="72"/>
      <c r="AV64" s="73"/>
      <c r="AW64" s="74"/>
      <c r="AX64" s="75"/>
      <c r="AY64" s="76"/>
    </row>
    <row r="65" spans="1:51" s="77" customFormat="1" ht="25.15" customHeight="1" x14ac:dyDescent="0.25">
      <c r="A65" s="43" t="s">
        <v>108</v>
      </c>
      <c r="B65" s="44">
        <f>R65</f>
        <v>0</v>
      </c>
      <c r="C65" s="44">
        <f>T65</f>
        <v>0</v>
      </c>
      <c r="D65" s="44">
        <v>15</v>
      </c>
      <c r="E65" s="44">
        <f>X65</f>
        <v>0</v>
      </c>
      <c r="F65" s="44">
        <f>Z65</f>
        <v>0</v>
      </c>
      <c r="G65" s="44">
        <v>6</v>
      </c>
      <c r="H65" s="45">
        <f>AD65</f>
        <v>0</v>
      </c>
      <c r="I65" s="46">
        <f>SUM(B65:H65)</f>
        <v>21</v>
      </c>
      <c r="J65" s="47">
        <v>57</v>
      </c>
      <c r="K65" s="80"/>
      <c r="L65"/>
      <c r="M65" s="126"/>
      <c r="N65" s="81"/>
      <c r="O65" s="82"/>
      <c r="P65" s="51"/>
      <c r="Q65" s="52"/>
      <c r="R65" s="53"/>
      <c r="S65" s="52"/>
      <c r="T65" s="54"/>
      <c r="U65" s="52"/>
      <c r="V65" s="54"/>
      <c r="W65" s="52"/>
      <c r="X65" s="54"/>
      <c r="Y65" s="52"/>
      <c r="Z65" s="54"/>
      <c r="AA65" s="55"/>
      <c r="AB65" s="52"/>
      <c r="AC65" s="56"/>
      <c r="AD65" s="57"/>
      <c r="AE65" s="58"/>
      <c r="AF65" s="59"/>
      <c r="AG65" s="60"/>
      <c r="AH65" s="61"/>
      <c r="AI65" s="62"/>
      <c r="AJ65" s="63"/>
      <c r="AK65" s="64"/>
      <c r="AL65" s="65"/>
      <c r="AM65" s="65"/>
      <c r="AN65" s="66"/>
      <c r="AO65" s="66"/>
      <c r="AP65" s="67"/>
      <c r="AQ65" s="68"/>
      <c r="AR65" s="69"/>
      <c r="AS65" s="70"/>
      <c r="AT65" s="71"/>
      <c r="AU65" s="72"/>
      <c r="AV65" s="73"/>
      <c r="AW65" s="74"/>
      <c r="AX65" s="75"/>
      <c r="AY65" s="76"/>
    </row>
    <row r="66" spans="1:51" s="77" customFormat="1" ht="25.15" customHeight="1" x14ac:dyDescent="0.25">
      <c r="A66" s="43" t="s">
        <v>109</v>
      </c>
      <c r="B66" s="44">
        <f>R66</f>
        <v>0</v>
      </c>
      <c r="C66" s="44">
        <f>T66</f>
        <v>0</v>
      </c>
      <c r="D66" s="44">
        <v>15</v>
      </c>
      <c r="E66" s="44">
        <f>X66</f>
        <v>0</v>
      </c>
      <c r="F66" s="44">
        <f>Z66</f>
        <v>0</v>
      </c>
      <c r="G66" s="44">
        <v>6</v>
      </c>
      <c r="H66" s="45">
        <f>AD66</f>
        <v>0</v>
      </c>
      <c r="I66" s="46">
        <f>SUM(B66:H66)</f>
        <v>21</v>
      </c>
      <c r="J66" s="47">
        <v>58</v>
      </c>
      <c r="K66" s="80"/>
      <c r="L66"/>
      <c r="M66" s="126"/>
      <c r="N66" s="81"/>
      <c r="O66" s="82"/>
      <c r="P66" s="51"/>
      <c r="Q66" s="52"/>
      <c r="R66" s="53"/>
      <c r="S66" s="52"/>
      <c r="T66" s="54"/>
      <c r="U66" s="52"/>
      <c r="V66" s="54"/>
      <c r="W66" s="52"/>
      <c r="X66" s="54"/>
      <c r="Y66" s="52"/>
      <c r="Z66" s="54"/>
      <c r="AA66" s="55"/>
      <c r="AB66" s="52"/>
      <c r="AC66" s="56"/>
      <c r="AD66" s="57"/>
      <c r="AE66" s="58"/>
      <c r="AF66" s="59"/>
      <c r="AG66" s="60"/>
      <c r="AH66" s="61"/>
      <c r="AI66" s="62"/>
      <c r="AJ66" s="63"/>
      <c r="AK66" s="64"/>
      <c r="AL66" s="65"/>
      <c r="AM66" s="65"/>
      <c r="AN66" s="66"/>
      <c r="AO66" s="66"/>
      <c r="AP66" s="67"/>
      <c r="AQ66" s="68"/>
      <c r="AR66" s="69"/>
      <c r="AS66" s="70"/>
      <c r="AT66" s="71"/>
      <c r="AU66" s="72"/>
      <c r="AV66" s="73"/>
      <c r="AW66" s="74"/>
      <c r="AX66" s="75"/>
      <c r="AY66" s="76"/>
    </row>
    <row r="67" spans="1:51" s="77" customFormat="1" ht="25.15" customHeight="1" x14ac:dyDescent="0.25">
      <c r="A67" s="43" t="s">
        <v>110</v>
      </c>
      <c r="B67" s="44">
        <f>R67</f>
        <v>0</v>
      </c>
      <c r="C67" s="44">
        <f>T67</f>
        <v>0</v>
      </c>
      <c r="D67" s="44">
        <v>15</v>
      </c>
      <c r="E67" s="44">
        <f>X67</f>
        <v>0</v>
      </c>
      <c r="F67" s="44">
        <f>Z67</f>
        <v>0</v>
      </c>
      <c r="G67" s="44">
        <v>6</v>
      </c>
      <c r="H67" s="45">
        <f>AD67</f>
        <v>0</v>
      </c>
      <c r="I67" s="46">
        <f>SUM(B67:H67)</f>
        <v>21</v>
      </c>
      <c r="J67" s="47">
        <v>59</v>
      </c>
      <c r="K67" s="80"/>
      <c r="L67"/>
      <c r="M67" s="126"/>
      <c r="N67" s="81"/>
      <c r="O67" s="82"/>
      <c r="P67" s="51"/>
      <c r="Q67" s="52"/>
      <c r="R67" s="53"/>
      <c r="S67" s="52"/>
      <c r="T67" s="54"/>
      <c r="U67" s="52"/>
      <c r="V67" s="54"/>
      <c r="W67" s="52"/>
      <c r="X67" s="54"/>
      <c r="Y67" s="52"/>
      <c r="Z67" s="54"/>
      <c r="AA67" s="55"/>
      <c r="AB67" s="52"/>
      <c r="AC67" s="56"/>
      <c r="AD67" s="57"/>
      <c r="AE67" s="58"/>
      <c r="AF67" s="59"/>
      <c r="AG67" s="60"/>
      <c r="AH67" s="61"/>
      <c r="AI67" s="62"/>
      <c r="AJ67" s="63"/>
      <c r="AK67" s="64"/>
      <c r="AL67" s="65"/>
      <c r="AM67" s="65"/>
      <c r="AN67" s="66"/>
      <c r="AO67" s="66"/>
      <c r="AP67" s="67"/>
      <c r="AQ67" s="68"/>
      <c r="AR67" s="69"/>
      <c r="AS67" s="70"/>
      <c r="AT67" s="71"/>
      <c r="AU67" s="72"/>
      <c r="AV67" s="73"/>
      <c r="AW67" s="74"/>
      <c r="AX67" s="75"/>
      <c r="AY67" s="76"/>
    </row>
    <row r="68" spans="1:51" s="77" customFormat="1" ht="25.15" customHeight="1" x14ac:dyDescent="0.25">
      <c r="A68" s="43" t="s">
        <v>111</v>
      </c>
      <c r="B68" s="44">
        <f>R68</f>
        <v>0</v>
      </c>
      <c r="C68" s="44">
        <f>T68</f>
        <v>0</v>
      </c>
      <c r="D68" s="44">
        <v>15</v>
      </c>
      <c r="E68" s="44">
        <f>X68</f>
        <v>0</v>
      </c>
      <c r="F68" s="44">
        <f>Z68</f>
        <v>0</v>
      </c>
      <c r="G68" s="44">
        <v>6</v>
      </c>
      <c r="H68" s="45">
        <f>AD68</f>
        <v>0</v>
      </c>
      <c r="I68" s="46">
        <f>SUM(B68:H68)</f>
        <v>21</v>
      </c>
      <c r="J68" s="47">
        <v>60</v>
      </c>
      <c r="K68" s="80"/>
      <c r="L68"/>
      <c r="M68" s="126"/>
      <c r="N68" s="81"/>
      <c r="O68" s="82"/>
      <c r="P68" s="51"/>
      <c r="Q68" s="52"/>
      <c r="R68" s="53"/>
      <c r="S68" s="52"/>
      <c r="T68" s="54"/>
      <c r="U68" s="52"/>
      <c r="V68" s="54"/>
      <c r="W68" s="52"/>
      <c r="X68" s="54"/>
      <c r="Y68" s="52"/>
      <c r="Z68" s="54"/>
      <c r="AA68" s="55"/>
      <c r="AB68" s="52"/>
      <c r="AC68" s="56"/>
      <c r="AD68" s="57"/>
      <c r="AE68" s="58"/>
      <c r="AF68" s="59"/>
      <c r="AG68" s="60"/>
      <c r="AH68" s="61"/>
      <c r="AI68" s="62"/>
      <c r="AJ68" s="63"/>
      <c r="AK68" s="64"/>
      <c r="AL68" s="65"/>
      <c r="AM68" s="65"/>
      <c r="AN68" s="66"/>
      <c r="AO68" s="66"/>
      <c r="AP68" s="67"/>
      <c r="AQ68" s="68"/>
      <c r="AR68" s="69"/>
      <c r="AS68" s="70"/>
      <c r="AT68" s="71"/>
      <c r="AU68" s="72"/>
      <c r="AV68" s="73"/>
      <c r="AW68" s="74"/>
      <c r="AX68" s="75"/>
      <c r="AY68" s="76"/>
    </row>
    <row r="69" spans="1:51" s="77" customFormat="1" ht="25.15" customHeight="1" x14ac:dyDescent="0.25">
      <c r="A69" s="43" t="s">
        <v>113</v>
      </c>
      <c r="B69" s="44">
        <f>R69</f>
        <v>0</v>
      </c>
      <c r="C69" s="44">
        <f>T69</f>
        <v>0</v>
      </c>
      <c r="D69" s="44">
        <v>15</v>
      </c>
      <c r="E69" s="44">
        <f>X69</f>
        <v>0</v>
      </c>
      <c r="F69" s="44">
        <f>Z69</f>
        <v>0</v>
      </c>
      <c r="G69" s="44">
        <v>2.2999999999999998</v>
      </c>
      <c r="H69" s="45">
        <v>3.42</v>
      </c>
      <c r="I69" s="46">
        <f>SUM(B69:H69)</f>
        <v>20.72</v>
      </c>
      <c r="J69" s="47">
        <v>61</v>
      </c>
      <c r="K69" s="80"/>
      <c r="L69"/>
      <c r="M69" s="126"/>
      <c r="N69" s="81"/>
      <c r="O69" s="82"/>
      <c r="P69" s="51"/>
      <c r="Q69" s="52"/>
      <c r="R69" s="53"/>
      <c r="S69" s="52"/>
      <c r="T69" s="54"/>
      <c r="U69" s="52"/>
      <c r="V69" s="54"/>
      <c r="W69" s="52"/>
      <c r="X69" s="54"/>
      <c r="Y69" s="52"/>
      <c r="Z69" s="54"/>
      <c r="AA69" s="55"/>
      <c r="AB69" s="52"/>
      <c r="AC69" s="56"/>
      <c r="AD69" s="57"/>
      <c r="AE69" s="58"/>
      <c r="AF69" s="59"/>
      <c r="AG69" s="60"/>
      <c r="AH69" s="61"/>
      <c r="AI69" s="62"/>
      <c r="AJ69" s="63"/>
      <c r="AK69" s="64"/>
      <c r="AL69" s="65"/>
      <c r="AM69" s="65"/>
      <c r="AN69" s="66"/>
      <c r="AO69" s="66"/>
      <c r="AP69" s="67"/>
      <c r="AQ69" s="68"/>
      <c r="AR69" s="69"/>
      <c r="AS69" s="70"/>
      <c r="AT69" s="71"/>
      <c r="AU69" s="72"/>
      <c r="AV69" s="73"/>
      <c r="AW69" s="74"/>
      <c r="AX69" s="75"/>
      <c r="AY69" s="76"/>
    </row>
    <row r="70" spans="1:51" s="77" customFormat="1" ht="25.15" customHeight="1" x14ac:dyDescent="0.25">
      <c r="A70" s="43" t="s">
        <v>114</v>
      </c>
      <c r="B70" s="44">
        <f>R70</f>
        <v>0</v>
      </c>
      <c r="C70" s="44">
        <f>T70</f>
        <v>0</v>
      </c>
      <c r="D70" s="44">
        <v>15</v>
      </c>
      <c r="E70" s="44">
        <f>X70</f>
        <v>0</v>
      </c>
      <c r="F70" s="44">
        <f>Z70</f>
        <v>0</v>
      </c>
      <c r="G70" s="44">
        <v>5.7</v>
      </c>
      <c r="H70" s="45">
        <f>AD70</f>
        <v>0</v>
      </c>
      <c r="I70" s="46">
        <f>SUM(B70:H70)</f>
        <v>20.7</v>
      </c>
      <c r="J70" s="47">
        <v>62</v>
      </c>
      <c r="K70" s="80"/>
      <c r="L70"/>
      <c r="M70" s="126"/>
      <c r="N70" s="81"/>
      <c r="O70" s="82"/>
      <c r="P70" s="51"/>
      <c r="Q70" s="52"/>
      <c r="R70" s="53"/>
      <c r="S70" s="52"/>
      <c r="T70" s="54"/>
      <c r="U70" s="52"/>
      <c r="V70" s="54"/>
      <c r="W70" s="52"/>
      <c r="X70" s="54"/>
      <c r="Y70" s="52"/>
      <c r="Z70" s="54"/>
      <c r="AA70" s="55"/>
      <c r="AB70" s="52"/>
      <c r="AC70" s="56"/>
      <c r="AD70" s="57"/>
      <c r="AE70" s="58"/>
      <c r="AF70" s="59"/>
      <c r="AG70" s="60"/>
      <c r="AH70" s="61"/>
      <c r="AI70" s="62"/>
      <c r="AJ70" s="63"/>
      <c r="AK70" s="64"/>
      <c r="AL70" s="65"/>
      <c r="AM70" s="65"/>
      <c r="AN70" s="66"/>
      <c r="AO70" s="66"/>
      <c r="AP70" s="67"/>
      <c r="AQ70" s="68"/>
      <c r="AR70" s="69"/>
      <c r="AS70" s="70"/>
      <c r="AT70" s="71"/>
      <c r="AU70" s="72"/>
      <c r="AV70" s="73"/>
      <c r="AW70" s="74"/>
      <c r="AX70" s="75"/>
      <c r="AY70" s="76"/>
    </row>
    <row r="71" spans="1:51" s="77" customFormat="1" ht="25.15" customHeight="1" x14ac:dyDescent="0.25">
      <c r="A71" s="43" t="s">
        <v>115</v>
      </c>
      <c r="B71" s="44">
        <f>R71</f>
        <v>0</v>
      </c>
      <c r="C71" s="44">
        <f>T71</f>
        <v>0</v>
      </c>
      <c r="D71" s="44">
        <v>10.8</v>
      </c>
      <c r="E71" s="44">
        <f>X71</f>
        <v>0</v>
      </c>
      <c r="F71" s="44">
        <f>Z71</f>
        <v>0</v>
      </c>
      <c r="G71" s="44">
        <v>6</v>
      </c>
      <c r="H71" s="45">
        <v>3.86</v>
      </c>
      <c r="I71" s="46">
        <f>SUM(B71:H71)</f>
        <v>20.66</v>
      </c>
      <c r="J71" s="47">
        <v>63</v>
      </c>
      <c r="K71" s="80"/>
      <c r="L71"/>
      <c r="M71" s="126"/>
      <c r="N71" s="81"/>
      <c r="O71" s="82"/>
      <c r="P71" s="51"/>
      <c r="Q71" s="52"/>
      <c r="R71" s="53"/>
      <c r="S71" s="52"/>
      <c r="T71" s="54"/>
      <c r="U71" s="52"/>
      <c r="V71" s="54"/>
      <c r="W71" s="52"/>
      <c r="X71" s="54"/>
      <c r="Y71" s="52"/>
      <c r="Z71" s="54"/>
      <c r="AA71" s="55"/>
      <c r="AB71" s="52"/>
      <c r="AC71" s="56"/>
      <c r="AD71" s="57"/>
      <c r="AE71" s="58"/>
      <c r="AF71" s="59"/>
      <c r="AG71" s="60"/>
      <c r="AH71" s="61"/>
      <c r="AI71" s="62"/>
      <c r="AJ71" s="63"/>
      <c r="AK71" s="64"/>
      <c r="AL71" s="65"/>
      <c r="AM71" s="65"/>
      <c r="AN71" s="66"/>
      <c r="AO71" s="66"/>
      <c r="AP71" s="67"/>
      <c r="AQ71" s="68"/>
      <c r="AR71" s="69"/>
      <c r="AS71" s="70"/>
      <c r="AT71" s="71"/>
      <c r="AU71" s="72"/>
      <c r="AV71" s="73"/>
      <c r="AW71" s="74"/>
      <c r="AX71" s="75"/>
      <c r="AY71" s="76"/>
    </row>
    <row r="72" spans="1:51" s="77" customFormat="1" ht="25.15" customHeight="1" x14ac:dyDescent="0.25">
      <c r="A72" s="43" t="s">
        <v>116</v>
      </c>
      <c r="B72" s="44">
        <f>R72</f>
        <v>0</v>
      </c>
      <c r="C72" s="44">
        <f>T72</f>
        <v>0</v>
      </c>
      <c r="D72" s="44">
        <v>15</v>
      </c>
      <c r="E72" s="44">
        <f>X72</f>
        <v>0</v>
      </c>
      <c r="F72" s="44">
        <f>Z72</f>
        <v>0</v>
      </c>
      <c r="G72" s="44">
        <f>AC72</f>
        <v>0</v>
      </c>
      <c r="H72" s="45">
        <v>5.25</v>
      </c>
      <c r="I72" s="46">
        <f>SUM(B72:H72)</f>
        <v>20.25</v>
      </c>
      <c r="J72" s="47">
        <v>64</v>
      </c>
      <c r="K72" s="80"/>
      <c r="L72"/>
      <c r="M72" s="126"/>
      <c r="N72" s="49"/>
      <c r="O72" s="79"/>
      <c r="P72" s="51"/>
      <c r="Q72" s="52">
        <v>0</v>
      </c>
      <c r="R72" s="53">
        <f>Q72*R8</f>
        <v>0</v>
      </c>
      <c r="S72" s="52">
        <v>0</v>
      </c>
      <c r="T72" s="54">
        <f>S72*T8</f>
        <v>0</v>
      </c>
      <c r="U72" s="52">
        <v>0</v>
      </c>
      <c r="V72" s="54">
        <f>U72*V8</f>
        <v>0</v>
      </c>
      <c r="W72" s="52">
        <v>0</v>
      </c>
      <c r="X72" s="54">
        <f>W72*X8</f>
        <v>0</v>
      </c>
      <c r="Y72" s="52">
        <v>0</v>
      </c>
      <c r="Z72" s="54">
        <f>Y72*Z8</f>
        <v>0</v>
      </c>
      <c r="AA72" s="55">
        <f t="shared" si="14"/>
        <v>0</v>
      </c>
      <c r="AB72" s="52">
        <v>0</v>
      </c>
      <c r="AC72" s="56">
        <f>AB72*AC8</f>
        <v>0</v>
      </c>
      <c r="AD72" s="57">
        <v>0</v>
      </c>
      <c r="AE72" s="58"/>
      <c r="AF72" s="59">
        <f t="shared" si="0"/>
        <v>7.5</v>
      </c>
      <c r="AG72" s="60">
        <f t="shared" si="1"/>
        <v>5.25</v>
      </c>
      <c r="AH72" s="61">
        <f t="shared" si="2"/>
        <v>4.125</v>
      </c>
      <c r="AI72" s="62">
        <f>(I72-H72)/100*AI9+AH72</f>
        <v>5.4862500000000001</v>
      </c>
      <c r="AJ72" s="63">
        <f t="shared" si="3"/>
        <v>3.5249999999999999</v>
      </c>
      <c r="AK72" s="64">
        <f>(I72-H72)/100*AK9+AJ72</f>
        <v>4.68825</v>
      </c>
      <c r="AL72" s="65">
        <f t="shared" si="4"/>
        <v>3.0749999999999997</v>
      </c>
      <c r="AM72" s="65">
        <f>(I72-H72)/100*AM9+AL72</f>
        <v>4.0897499999999996</v>
      </c>
      <c r="AN72" s="66">
        <f t="shared" si="5"/>
        <v>2.4599999999999995</v>
      </c>
      <c r="AO72" s="66">
        <f>(I72-H72)/100*AO9+AN72</f>
        <v>3.2717999999999994</v>
      </c>
      <c r="AP72" s="67">
        <f t="shared" si="6"/>
        <v>1.5</v>
      </c>
      <c r="AQ72" s="68">
        <f t="shared" si="7"/>
        <v>0.75</v>
      </c>
      <c r="AR72" s="69">
        <f t="shared" si="8"/>
        <v>0.44999999999999996</v>
      </c>
      <c r="AS72" s="70">
        <f>(I72-H72)/100*AS9</f>
        <v>0</v>
      </c>
      <c r="AT72" s="71">
        <f t="shared" si="9"/>
        <v>0.3</v>
      </c>
      <c r="AU72" s="72">
        <f t="shared" si="10"/>
        <v>0.15</v>
      </c>
      <c r="AV72" s="73">
        <f t="shared" si="11"/>
        <v>0.15</v>
      </c>
      <c r="AW72" s="74">
        <f t="shared" si="12"/>
        <v>0.3</v>
      </c>
      <c r="AX72" s="75">
        <f t="shared" si="13"/>
        <v>0.44999999999999996</v>
      </c>
      <c r="AY72" s="76"/>
    </row>
    <row r="73" spans="1:51" s="77" customFormat="1" ht="25.15" customHeight="1" x14ac:dyDescent="0.25">
      <c r="A73" s="43" t="s">
        <v>117</v>
      </c>
      <c r="B73" s="44">
        <v>0.8</v>
      </c>
      <c r="C73" s="44">
        <f>T73</f>
        <v>0</v>
      </c>
      <c r="D73" s="44">
        <v>13.4</v>
      </c>
      <c r="E73" s="44">
        <f>X73</f>
        <v>0</v>
      </c>
      <c r="F73" s="44">
        <f>Z73</f>
        <v>0</v>
      </c>
      <c r="G73" s="44">
        <v>6</v>
      </c>
      <c r="H73" s="45">
        <f>AD73</f>
        <v>0</v>
      </c>
      <c r="I73" s="46">
        <f>SUM(B73:H73)</f>
        <v>20.200000000000003</v>
      </c>
      <c r="J73" s="47">
        <v>65</v>
      </c>
      <c r="K73" s="80"/>
      <c r="L73"/>
      <c r="M73" s="126"/>
      <c r="N73" s="49"/>
      <c r="O73" s="79"/>
      <c r="P73" s="51"/>
      <c r="Q73" s="52">
        <v>0</v>
      </c>
      <c r="R73" s="53">
        <f>Q73*R9</f>
        <v>0</v>
      </c>
      <c r="S73" s="52">
        <v>0</v>
      </c>
      <c r="T73" s="54">
        <f>S73*T9</f>
        <v>0</v>
      </c>
      <c r="U73" s="52">
        <v>0</v>
      </c>
      <c r="V73" s="54">
        <f>U73*V9</f>
        <v>0</v>
      </c>
      <c r="W73" s="52">
        <v>0</v>
      </c>
      <c r="X73" s="54">
        <f>W73*X9</f>
        <v>0</v>
      </c>
      <c r="Y73" s="52">
        <v>0</v>
      </c>
      <c r="Z73" s="54">
        <f>Y73*Z9</f>
        <v>0</v>
      </c>
      <c r="AA73" s="55">
        <f t="shared" si="14"/>
        <v>0</v>
      </c>
      <c r="AB73" s="52">
        <v>0</v>
      </c>
      <c r="AC73" s="56">
        <f>AB73*AC9</f>
        <v>0</v>
      </c>
      <c r="AD73" s="57">
        <v>0</v>
      </c>
      <c r="AE73" s="58"/>
      <c r="AF73" s="59">
        <f t="shared" si="0"/>
        <v>10.100000000000001</v>
      </c>
      <c r="AG73" s="60">
        <f t="shared" si="1"/>
        <v>7.0700000000000012</v>
      </c>
      <c r="AH73" s="61">
        <f t="shared" si="2"/>
        <v>5.5550000000000015</v>
      </c>
      <c r="AI73" s="62">
        <f>(I73-H73)/100*AI10+AH73</f>
        <v>7.3881500000000022</v>
      </c>
      <c r="AJ73" s="63">
        <f t="shared" si="3"/>
        <v>4.7470000000000008</v>
      </c>
      <c r="AK73" s="64">
        <f>(I73-H73)/100*AK10+AJ73</f>
        <v>6.3135100000000008</v>
      </c>
      <c r="AL73" s="65">
        <f t="shared" si="4"/>
        <v>4.1410000000000009</v>
      </c>
      <c r="AM73" s="65">
        <f>(I73-H73)/100*AM10+AL73</f>
        <v>5.5075300000000009</v>
      </c>
      <c r="AN73" s="66">
        <f t="shared" si="5"/>
        <v>3.3128000000000002</v>
      </c>
      <c r="AO73" s="66">
        <f>(I73-H73)/100*AO10+AN73</f>
        <v>4.4060240000000004</v>
      </c>
      <c r="AP73" s="67">
        <f t="shared" si="6"/>
        <v>2.0200000000000005</v>
      </c>
      <c r="AQ73" s="68">
        <f t="shared" si="7"/>
        <v>1.0100000000000002</v>
      </c>
      <c r="AR73" s="69">
        <f t="shared" si="8"/>
        <v>0.60600000000000009</v>
      </c>
      <c r="AS73" s="70">
        <f>(I73-H73)/100*AS10</f>
        <v>0</v>
      </c>
      <c r="AT73" s="71">
        <f t="shared" si="9"/>
        <v>0.40400000000000008</v>
      </c>
      <c r="AU73" s="72">
        <f t="shared" si="10"/>
        <v>0.20200000000000004</v>
      </c>
      <c r="AV73" s="73">
        <f t="shared" si="11"/>
        <v>0.20200000000000004</v>
      </c>
      <c r="AW73" s="74">
        <f t="shared" si="12"/>
        <v>0.40400000000000008</v>
      </c>
      <c r="AX73" s="75">
        <f t="shared" si="13"/>
        <v>0.60600000000000009</v>
      </c>
      <c r="AY73" s="76"/>
    </row>
    <row r="74" spans="1:51" s="77" customFormat="1" ht="25.15" customHeight="1" x14ac:dyDescent="0.25">
      <c r="A74" s="43" t="s">
        <v>118</v>
      </c>
      <c r="B74" s="44">
        <f>R74</f>
        <v>0</v>
      </c>
      <c r="C74" s="44">
        <v>2.1</v>
      </c>
      <c r="D74" s="44">
        <v>15</v>
      </c>
      <c r="E74" s="44">
        <v>2.8</v>
      </c>
      <c r="F74" s="44">
        <f>Z74</f>
        <v>0</v>
      </c>
      <c r="G74" s="44">
        <f>AC74</f>
        <v>0</v>
      </c>
      <c r="H74" s="45">
        <f>AD74</f>
        <v>0</v>
      </c>
      <c r="I74" s="46">
        <f>SUM(B74:H74)</f>
        <v>19.900000000000002</v>
      </c>
      <c r="J74" s="47">
        <v>66</v>
      </c>
      <c r="K74" s="80"/>
      <c r="L74"/>
      <c r="M74" s="126"/>
      <c r="N74" s="49"/>
      <c r="O74" s="79"/>
      <c r="P74" s="51"/>
      <c r="Q74" s="52"/>
      <c r="R74" s="53"/>
      <c r="S74" s="52"/>
      <c r="T74" s="54"/>
      <c r="U74" s="52"/>
      <c r="V74" s="54"/>
      <c r="W74" s="52"/>
      <c r="X74" s="54"/>
      <c r="Y74" s="52"/>
      <c r="Z74" s="54"/>
      <c r="AA74" s="55"/>
      <c r="AB74" s="52"/>
      <c r="AC74" s="56"/>
      <c r="AD74" s="57"/>
      <c r="AE74" s="58"/>
      <c r="AF74" s="59"/>
      <c r="AG74" s="60"/>
      <c r="AH74" s="61"/>
      <c r="AI74" s="62"/>
      <c r="AJ74" s="63"/>
      <c r="AK74" s="64"/>
      <c r="AL74" s="65"/>
      <c r="AM74" s="65"/>
      <c r="AN74" s="66"/>
      <c r="AO74" s="66"/>
      <c r="AP74" s="67"/>
      <c r="AQ74" s="68"/>
      <c r="AR74" s="69"/>
      <c r="AS74" s="70"/>
      <c r="AT74" s="71"/>
      <c r="AU74" s="72"/>
      <c r="AV74" s="73"/>
      <c r="AW74" s="74"/>
      <c r="AX74" s="75"/>
      <c r="AY74" s="76"/>
    </row>
    <row r="75" spans="1:51" s="77" customFormat="1" ht="25.15" customHeight="1" x14ac:dyDescent="0.25">
      <c r="A75" s="43" t="s">
        <v>119</v>
      </c>
      <c r="B75" s="44">
        <f>R79</f>
        <v>0</v>
      </c>
      <c r="C75" s="44">
        <f>T79</f>
        <v>0</v>
      </c>
      <c r="D75" s="44">
        <v>15</v>
      </c>
      <c r="E75" s="44">
        <f>X79</f>
        <v>0</v>
      </c>
      <c r="F75" s="44">
        <f>Z79</f>
        <v>0</v>
      </c>
      <c r="G75" s="44">
        <v>4.5999999999999996</v>
      </c>
      <c r="H75" s="45">
        <f>AD79</f>
        <v>0</v>
      </c>
      <c r="I75" s="46">
        <f>SUM(B75:H75)</f>
        <v>19.600000000000001</v>
      </c>
      <c r="J75" s="47">
        <v>67</v>
      </c>
      <c r="K75" s="80"/>
      <c r="L75"/>
      <c r="M75" s="126"/>
      <c r="N75" s="49"/>
      <c r="O75" s="79"/>
      <c r="P75" s="51"/>
      <c r="Q75" s="52"/>
      <c r="R75" s="53"/>
      <c r="S75" s="52"/>
      <c r="T75" s="54"/>
      <c r="U75" s="52"/>
      <c r="V75" s="54"/>
      <c r="W75" s="52"/>
      <c r="X75" s="54"/>
      <c r="Y75" s="52"/>
      <c r="Z75" s="54"/>
      <c r="AA75" s="55"/>
      <c r="AB75" s="52"/>
      <c r="AC75" s="56"/>
      <c r="AD75" s="57"/>
      <c r="AE75" s="58"/>
      <c r="AF75" s="59"/>
      <c r="AG75" s="60"/>
      <c r="AH75" s="61"/>
      <c r="AI75" s="62"/>
      <c r="AJ75" s="63"/>
      <c r="AK75" s="64"/>
      <c r="AL75" s="65"/>
      <c r="AM75" s="65"/>
      <c r="AN75" s="66"/>
      <c r="AO75" s="66"/>
      <c r="AP75" s="67"/>
      <c r="AQ75" s="68"/>
      <c r="AR75" s="69"/>
      <c r="AS75" s="70"/>
      <c r="AT75" s="71"/>
      <c r="AU75" s="72"/>
      <c r="AV75" s="73"/>
      <c r="AW75" s="74"/>
      <c r="AX75" s="75"/>
      <c r="AY75" s="76"/>
    </row>
    <row r="76" spans="1:51" s="77" customFormat="1" ht="25.15" customHeight="1" x14ac:dyDescent="0.25">
      <c r="A76" s="43" t="s">
        <v>120</v>
      </c>
      <c r="B76" s="44">
        <v>1.6</v>
      </c>
      <c r="C76" s="44">
        <f>T76</f>
        <v>0</v>
      </c>
      <c r="D76" s="44">
        <v>7.4</v>
      </c>
      <c r="E76" s="44">
        <f>X76</f>
        <v>0</v>
      </c>
      <c r="F76" s="44">
        <f>Z76</f>
        <v>0</v>
      </c>
      <c r="G76" s="44">
        <v>6</v>
      </c>
      <c r="H76" s="45">
        <v>2.86</v>
      </c>
      <c r="I76" s="46">
        <f>SUM(B76:H76)</f>
        <v>17.86</v>
      </c>
      <c r="J76" s="47">
        <v>68</v>
      </c>
      <c r="K76" s="80"/>
      <c r="L76"/>
      <c r="M76" s="126"/>
      <c r="N76" s="49"/>
      <c r="O76" s="79"/>
      <c r="P76" s="51"/>
      <c r="Q76" s="52"/>
      <c r="R76" s="53"/>
      <c r="S76" s="52"/>
      <c r="T76" s="54"/>
      <c r="U76" s="52"/>
      <c r="V76" s="54"/>
      <c r="W76" s="52"/>
      <c r="X76" s="54"/>
      <c r="Y76" s="52"/>
      <c r="Z76" s="54"/>
      <c r="AA76" s="55"/>
      <c r="AB76" s="52"/>
      <c r="AC76" s="56"/>
      <c r="AD76" s="57"/>
      <c r="AE76" s="58"/>
      <c r="AF76" s="59"/>
      <c r="AG76" s="60"/>
      <c r="AH76" s="61"/>
      <c r="AI76" s="62"/>
      <c r="AJ76" s="63"/>
      <c r="AK76" s="64"/>
      <c r="AL76" s="65"/>
      <c r="AM76" s="65"/>
      <c r="AN76" s="66"/>
      <c r="AO76" s="66"/>
      <c r="AP76" s="67"/>
      <c r="AQ76" s="68"/>
      <c r="AR76" s="69"/>
      <c r="AS76" s="70"/>
      <c r="AT76" s="71"/>
      <c r="AU76" s="72"/>
      <c r="AV76" s="73"/>
      <c r="AW76" s="74"/>
      <c r="AX76" s="75"/>
      <c r="AY76" s="76"/>
    </row>
    <row r="77" spans="1:51" s="77" customFormat="1" ht="25.15" customHeight="1" x14ac:dyDescent="0.25">
      <c r="A77" s="43" t="s">
        <v>121</v>
      </c>
      <c r="B77" s="44">
        <v>5.6</v>
      </c>
      <c r="C77" s="44">
        <f>T77</f>
        <v>0</v>
      </c>
      <c r="D77" s="44">
        <v>3</v>
      </c>
      <c r="E77" s="44">
        <f>X77</f>
        <v>0</v>
      </c>
      <c r="F77" s="44">
        <f>Z77</f>
        <v>0</v>
      </c>
      <c r="G77" s="44">
        <v>6</v>
      </c>
      <c r="H77" s="45">
        <v>3.08</v>
      </c>
      <c r="I77" s="46">
        <f>SUM(B77:H77)</f>
        <v>17.68</v>
      </c>
      <c r="J77" s="47">
        <v>69</v>
      </c>
      <c r="K77" s="80"/>
      <c r="L77"/>
      <c r="M77" s="126"/>
      <c r="N77" s="49"/>
      <c r="O77" s="79"/>
      <c r="P77" s="51"/>
      <c r="Q77" s="52"/>
      <c r="R77" s="53"/>
      <c r="S77" s="52"/>
      <c r="T77" s="54"/>
      <c r="U77" s="52"/>
      <c r="V77" s="54"/>
      <c r="W77" s="52"/>
      <c r="X77" s="54"/>
      <c r="Y77" s="52"/>
      <c r="Z77" s="54"/>
      <c r="AA77" s="55"/>
      <c r="AB77" s="52"/>
      <c r="AC77" s="56"/>
      <c r="AD77" s="57"/>
      <c r="AE77" s="58"/>
      <c r="AF77" s="59"/>
      <c r="AG77" s="60"/>
      <c r="AH77" s="61"/>
      <c r="AI77" s="62"/>
      <c r="AJ77" s="63"/>
      <c r="AK77" s="64"/>
      <c r="AL77" s="65"/>
      <c r="AM77" s="65"/>
      <c r="AN77" s="66"/>
      <c r="AO77" s="66"/>
      <c r="AP77" s="67"/>
      <c r="AQ77" s="68"/>
      <c r="AR77" s="69"/>
      <c r="AS77" s="70"/>
      <c r="AT77" s="71"/>
      <c r="AU77" s="72"/>
      <c r="AV77" s="73"/>
      <c r="AW77" s="74"/>
      <c r="AX77" s="75"/>
      <c r="AY77" s="76"/>
    </row>
    <row r="78" spans="1:51" s="77" customFormat="1" ht="25.15" customHeight="1" x14ac:dyDescent="0.25">
      <c r="A78" s="43" t="s">
        <v>122</v>
      </c>
      <c r="B78" s="44">
        <f>R78</f>
        <v>0</v>
      </c>
      <c r="C78" s="44">
        <f>T78</f>
        <v>0</v>
      </c>
      <c r="D78" s="44">
        <v>14.8</v>
      </c>
      <c r="E78" s="44">
        <f>X78</f>
        <v>0</v>
      </c>
      <c r="F78" s="44">
        <f>Z78</f>
        <v>0</v>
      </c>
      <c r="G78" s="44">
        <f>AC78</f>
        <v>0</v>
      </c>
      <c r="H78" s="45">
        <v>2.85</v>
      </c>
      <c r="I78" s="46">
        <f>SUM(B78:H78)</f>
        <v>17.650000000000002</v>
      </c>
      <c r="J78" s="47">
        <v>70</v>
      </c>
      <c r="K78" s="80"/>
      <c r="L78"/>
      <c r="M78" s="126"/>
      <c r="N78" s="49"/>
      <c r="O78" s="79"/>
      <c r="P78" s="51"/>
      <c r="Q78" s="52"/>
      <c r="R78" s="53"/>
      <c r="S78" s="52"/>
      <c r="T78" s="54"/>
      <c r="U78" s="52"/>
      <c r="V78" s="54"/>
      <c r="W78" s="52"/>
      <c r="X78" s="54"/>
      <c r="Y78" s="52"/>
      <c r="Z78" s="54"/>
      <c r="AA78" s="55"/>
      <c r="AB78" s="52"/>
      <c r="AC78" s="56"/>
      <c r="AD78" s="57"/>
      <c r="AE78" s="58"/>
      <c r="AF78" s="59"/>
      <c r="AG78" s="60"/>
      <c r="AH78" s="61"/>
      <c r="AI78" s="62"/>
      <c r="AJ78" s="63"/>
      <c r="AK78" s="64"/>
      <c r="AL78" s="65"/>
      <c r="AM78" s="65"/>
      <c r="AN78" s="66"/>
      <c r="AO78" s="66"/>
      <c r="AP78" s="67"/>
      <c r="AQ78" s="68"/>
      <c r="AR78" s="69"/>
      <c r="AS78" s="70"/>
      <c r="AT78" s="71"/>
      <c r="AU78" s="72"/>
      <c r="AV78" s="73"/>
      <c r="AW78" s="74"/>
      <c r="AX78" s="75"/>
      <c r="AY78" s="76"/>
    </row>
    <row r="79" spans="1:51" s="77" customFormat="1" ht="25.15" customHeight="1" x14ac:dyDescent="0.25">
      <c r="A79" s="43" t="s">
        <v>123</v>
      </c>
      <c r="B79" s="44">
        <f>R79</f>
        <v>0</v>
      </c>
      <c r="C79" s="44">
        <f>T79</f>
        <v>0</v>
      </c>
      <c r="D79" s="44">
        <v>11</v>
      </c>
      <c r="E79" s="44">
        <f>X79</f>
        <v>0</v>
      </c>
      <c r="F79" s="44">
        <f>Z79</f>
        <v>0</v>
      </c>
      <c r="G79" s="44">
        <v>6</v>
      </c>
      <c r="H79" s="45">
        <f>AD79</f>
        <v>0</v>
      </c>
      <c r="I79" s="46">
        <f>SUM(B79:H79)</f>
        <v>17</v>
      </c>
      <c r="J79" s="47">
        <v>71</v>
      </c>
      <c r="K79" s="80"/>
      <c r="L79"/>
      <c r="M79" s="126"/>
      <c r="N79" s="49"/>
      <c r="O79" s="79"/>
      <c r="P79" s="51"/>
      <c r="Q79" s="52"/>
      <c r="R79" s="53"/>
      <c r="S79" s="52"/>
      <c r="T79" s="54"/>
      <c r="U79" s="52"/>
      <c r="V79" s="54"/>
      <c r="W79" s="52"/>
      <c r="X79" s="54"/>
      <c r="Y79" s="52"/>
      <c r="Z79" s="54"/>
      <c r="AA79" s="55"/>
      <c r="AB79" s="52"/>
      <c r="AC79" s="56"/>
      <c r="AD79" s="57"/>
      <c r="AE79" s="58"/>
      <c r="AF79" s="59"/>
      <c r="AG79" s="60"/>
      <c r="AH79" s="61"/>
      <c r="AI79" s="62"/>
      <c r="AJ79" s="63"/>
      <c r="AK79" s="64"/>
      <c r="AL79" s="65"/>
      <c r="AM79" s="65"/>
      <c r="AN79" s="66"/>
      <c r="AO79" s="66"/>
      <c r="AP79" s="67"/>
      <c r="AQ79" s="68"/>
      <c r="AR79" s="69"/>
      <c r="AS79" s="70"/>
      <c r="AT79" s="71"/>
      <c r="AU79" s="72"/>
      <c r="AV79" s="73"/>
      <c r="AW79" s="74"/>
      <c r="AX79" s="75"/>
      <c r="AY79" s="76"/>
    </row>
    <row r="80" spans="1:51" s="77" customFormat="1" ht="25.15" customHeight="1" x14ac:dyDescent="0.25">
      <c r="A80" s="43" t="s">
        <v>124</v>
      </c>
      <c r="B80" s="44">
        <v>5.2</v>
      </c>
      <c r="C80" s="44">
        <v>2.4</v>
      </c>
      <c r="D80" s="44">
        <f>V80</f>
        <v>0</v>
      </c>
      <c r="E80" s="44">
        <f>X80</f>
        <v>0</v>
      </c>
      <c r="F80" s="44">
        <f>Z80</f>
        <v>0</v>
      </c>
      <c r="G80" s="44">
        <v>6</v>
      </c>
      <c r="H80" s="45">
        <v>3.11</v>
      </c>
      <c r="I80" s="46">
        <f>SUM(B80:H80)</f>
        <v>16.71</v>
      </c>
      <c r="J80" s="47">
        <v>72</v>
      </c>
      <c r="K80" s="80"/>
      <c r="L80"/>
      <c r="M80" s="126"/>
      <c r="N80" s="49"/>
      <c r="O80" s="79"/>
      <c r="P80" s="51"/>
      <c r="Q80" s="52"/>
      <c r="R80" s="53"/>
      <c r="S80" s="52"/>
      <c r="T80" s="54"/>
      <c r="U80" s="52"/>
      <c r="V80" s="54"/>
      <c r="W80" s="52"/>
      <c r="X80" s="54"/>
      <c r="Y80" s="52"/>
      <c r="Z80" s="54"/>
      <c r="AA80" s="55"/>
      <c r="AB80" s="52"/>
      <c r="AC80" s="56"/>
      <c r="AD80" s="57"/>
      <c r="AE80" s="58"/>
      <c r="AF80" s="59"/>
      <c r="AG80" s="60"/>
      <c r="AH80" s="61"/>
      <c r="AI80" s="62"/>
      <c r="AJ80" s="63"/>
      <c r="AK80" s="64"/>
      <c r="AL80" s="65"/>
      <c r="AM80" s="65"/>
      <c r="AN80" s="66"/>
      <c r="AO80" s="66"/>
      <c r="AP80" s="67"/>
      <c r="AQ80" s="68"/>
      <c r="AR80" s="69"/>
      <c r="AS80" s="70"/>
      <c r="AT80" s="71"/>
      <c r="AU80" s="72"/>
      <c r="AV80" s="73"/>
      <c r="AW80" s="74"/>
      <c r="AX80" s="75"/>
      <c r="AY80" s="76"/>
    </row>
    <row r="81" spans="1:51" s="77" customFormat="1" ht="25.15" customHeight="1" x14ac:dyDescent="0.25">
      <c r="A81" s="43" t="s">
        <v>125</v>
      </c>
      <c r="B81" s="44">
        <v>2.4</v>
      </c>
      <c r="C81" s="44">
        <v>4.2</v>
      </c>
      <c r="D81" s="44">
        <v>1.2</v>
      </c>
      <c r="E81" s="44">
        <f>X81</f>
        <v>0</v>
      </c>
      <c r="F81" s="44">
        <f>Z81</f>
        <v>0</v>
      </c>
      <c r="G81" s="44">
        <v>6</v>
      </c>
      <c r="H81" s="45">
        <v>2.75</v>
      </c>
      <c r="I81" s="46">
        <f>SUM(B81:H81)</f>
        <v>16.55</v>
      </c>
      <c r="J81" s="47">
        <v>73</v>
      </c>
      <c r="K81" s="80"/>
      <c r="L81"/>
      <c r="M81" s="126"/>
      <c r="N81" s="49"/>
      <c r="O81" s="79"/>
      <c r="P81" s="51"/>
      <c r="Q81" s="52"/>
      <c r="R81" s="53"/>
      <c r="S81" s="52"/>
      <c r="T81" s="54"/>
      <c r="U81" s="52"/>
      <c r="V81" s="54"/>
      <c r="W81" s="52"/>
      <c r="X81" s="54"/>
      <c r="Y81" s="52"/>
      <c r="Z81" s="54"/>
      <c r="AA81" s="55"/>
      <c r="AB81" s="52"/>
      <c r="AC81" s="56"/>
      <c r="AD81" s="57"/>
      <c r="AE81" s="58"/>
      <c r="AF81" s="59"/>
      <c r="AG81" s="60"/>
      <c r="AH81" s="61"/>
      <c r="AI81" s="62"/>
      <c r="AJ81" s="63"/>
      <c r="AK81" s="64"/>
      <c r="AL81" s="65"/>
      <c r="AM81" s="65"/>
      <c r="AN81" s="66"/>
      <c r="AO81" s="66"/>
      <c r="AP81" s="67"/>
      <c r="AQ81" s="68"/>
      <c r="AR81" s="69"/>
      <c r="AS81" s="70"/>
      <c r="AT81" s="71"/>
      <c r="AU81" s="72"/>
      <c r="AV81" s="73"/>
      <c r="AW81" s="74"/>
      <c r="AX81" s="75"/>
      <c r="AY81" s="76"/>
    </row>
    <row r="82" spans="1:51" s="77" customFormat="1" ht="25.15" customHeight="1" x14ac:dyDescent="0.25">
      <c r="A82" s="43" t="s">
        <v>126</v>
      </c>
      <c r="B82" s="44">
        <f>R82</f>
        <v>0</v>
      </c>
      <c r="C82" s="44">
        <f>T82</f>
        <v>0</v>
      </c>
      <c r="D82" s="44">
        <v>10.199999999999999</v>
      </c>
      <c r="E82" s="44">
        <f>X82</f>
        <v>0</v>
      </c>
      <c r="F82" s="44">
        <f>Z82</f>
        <v>0</v>
      </c>
      <c r="G82" s="44">
        <v>6</v>
      </c>
      <c r="H82" s="45">
        <f>AD82</f>
        <v>0</v>
      </c>
      <c r="I82" s="46">
        <f>SUM(B82:H82)</f>
        <v>16.2</v>
      </c>
      <c r="J82" s="47">
        <v>74</v>
      </c>
      <c r="K82" s="80"/>
      <c r="L82"/>
      <c r="M82" s="126"/>
      <c r="N82" s="49"/>
      <c r="O82" s="79"/>
      <c r="P82" s="51"/>
      <c r="Q82" s="52"/>
      <c r="R82" s="53"/>
      <c r="S82" s="52"/>
      <c r="T82" s="54"/>
      <c r="U82" s="52"/>
      <c r="V82" s="54"/>
      <c r="W82" s="52"/>
      <c r="X82" s="54"/>
      <c r="Y82" s="52"/>
      <c r="Z82" s="54"/>
      <c r="AA82" s="55"/>
      <c r="AB82" s="52"/>
      <c r="AC82" s="56"/>
      <c r="AD82" s="57"/>
      <c r="AE82" s="58"/>
      <c r="AF82" s="59"/>
      <c r="AG82" s="60"/>
      <c r="AH82" s="61"/>
      <c r="AI82" s="62"/>
      <c r="AJ82" s="63"/>
      <c r="AK82" s="64"/>
      <c r="AL82" s="65"/>
      <c r="AM82" s="65"/>
      <c r="AN82" s="66"/>
      <c r="AO82" s="66"/>
      <c r="AP82" s="67"/>
      <c r="AQ82" s="68"/>
      <c r="AR82" s="69"/>
      <c r="AS82" s="70"/>
      <c r="AT82" s="71"/>
      <c r="AU82" s="72"/>
      <c r="AV82" s="73"/>
      <c r="AW82" s="74"/>
      <c r="AX82" s="75"/>
      <c r="AY82" s="76"/>
    </row>
    <row r="83" spans="1:51" s="77" customFormat="1" ht="25.15" customHeight="1" x14ac:dyDescent="0.25">
      <c r="A83" s="43" t="s">
        <v>127</v>
      </c>
      <c r="B83" s="44">
        <v>3.6</v>
      </c>
      <c r="C83" s="44">
        <f>T83</f>
        <v>0</v>
      </c>
      <c r="D83" s="44">
        <v>3.8</v>
      </c>
      <c r="E83" s="44">
        <v>0</v>
      </c>
      <c r="F83" s="44">
        <f>Z83</f>
        <v>0</v>
      </c>
      <c r="G83" s="44">
        <v>6</v>
      </c>
      <c r="H83" s="45">
        <v>2.68</v>
      </c>
      <c r="I83" s="46">
        <f>SUM(B83:H83)</f>
        <v>16.080000000000002</v>
      </c>
      <c r="J83" s="47">
        <v>75</v>
      </c>
      <c r="K83" s="80"/>
      <c r="L83"/>
      <c r="M83" s="126"/>
      <c r="N83" s="49"/>
      <c r="O83" s="79"/>
      <c r="P83" s="51"/>
      <c r="Q83" s="52"/>
      <c r="R83" s="53"/>
      <c r="S83" s="52"/>
      <c r="T83" s="54"/>
      <c r="U83" s="52"/>
      <c r="V83" s="54"/>
      <c r="W83" s="52"/>
      <c r="X83" s="54"/>
      <c r="Y83" s="52"/>
      <c r="Z83" s="54"/>
      <c r="AA83" s="55"/>
      <c r="AB83" s="52"/>
      <c r="AC83" s="56"/>
      <c r="AD83" s="57"/>
      <c r="AE83" s="58"/>
      <c r="AF83" s="59"/>
      <c r="AG83" s="60"/>
      <c r="AH83" s="61"/>
      <c r="AI83" s="62"/>
      <c r="AJ83" s="63"/>
      <c r="AK83" s="64"/>
      <c r="AL83" s="65"/>
      <c r="AM83" s="65"/>
      <c r="AN83" s="66"/>
      <c r="AO83" s="66"/>
      <c r="AP83" s="67"/>
      <c r="AQ83" s="68"/>
      <c r="AR83" s="69"/>
      <c r="AS83" s="70"/>
      <c r="AT83" s="71"/>
      <c r="AU83" s="72"/>
      <c r="AV83" s="73"/>
      <c r="AW83" s="74"/>
      <c r="AX83" s="75"/>
      <c r="AY83" s="76"/>
    </row>
    <row r="84" spans="1:51" s="77" customFormat="1" ht="25.15" customHeight="1" x14ac:dyDescent="0.25">
      <c r="A84" s="43" t="s">
        <v>128</v>
      </c>
      <c r="B84" s="44">
        <v>6.4</v>
      </c>
      <c r="C84" s="44">
        <f>T84</f>
        <v>0</v>
      </c>
      <c r="D84" s="44">
        <v>0.8</v>
      </c>
      <c r="E84" s="44">
        <f>X84</f>
        <v>0</v>
      </c>
      <c r="F84" s="44">
        <f>Z84</f>
        <v>0</v>
      </c>
      <c r="G84" s="44">
        <v>6</v>
      </c>
      <c r="H84" s="45">
        <v>2.5099999999999998</v>
      </c>
      <c r="I84" s="46">
        <f>SUM(B84:H84)</f>
        <v>15.709999999999999</v>
      </c>
      <c r="J84" s="47">
        <v>76</v>
      </c>
      <c r="K84" s="80"/>
      <c r="L84"/>
      <c r="M84" s="126"/>
      <c r="N84" s="49"/>
      <c r="O84" s="79"/>
      <c r="P84" s="51"/>
      <c r="Q84" s="52"/>
      <c r="R84" s="53"/>
      <c r="S84" s="52"/>
      <c r="T84" s="54"/>
      <c r="U84" s="52"/>
      <c r="V84" s="54"/>
      <c r="W84" s="52"/>
      <c r="X84" s="54"/>
      <c r="Y84" s="52"/>
      <c r="Z84" s="54"/>
      <c r="AA84" s="55"/>
      <c r="AB84" s="52"/>
      <c r="AC84" s="56"/>
      <c r="AD84" s="57"/>
      <c r="AE84" s="58"/>
      <c r="AF84" s="59"/>
      <c r="AG84" s="60"/>
      <c r="AH84" s="61"/>
      <c r="AI84" s="62"/>
      <c r="AJ84" s="63"/>
      <c r="AK84" s="64"/>
      <c r="AL84" s="65"/>
      <c r="AM84" s="65"/>
      <c r="AN84" s="66"/>
      <c r="AO84" s="66"/>
      <c r="AP84" s="67"/>
      <c r="AQ84" s="68"/>
      <c r="AR84" s="69"/>
      <c r="AS84" s="70"/>
      <c r="AT84" s="71"/>
      <c r="AU84" s="72"/>
      <c r="AV84" s="73"/>
      <c r="AW84" s="74"/>
      <c r="AX84" s="75"/>
      <c r="AY84" s="76"/>
    </row>
    <row r="85" spans="1:51" s="77" customFormat="1" ht="25.15" customHeight="1" x14ac:dyDescent="0.25">
      <c r="A85" s="43" t="s">
        <v>129</v>
      </c>
      <c r="B85" s="44">
        <f>R85</f>
        <v>0</v>
      </c>
      <c r="C85" s="44">
        <f>T85</f>
        <v>0</v>
      </c>
      <c r="D85" s="44">
        <v>15</v>
      </c>
      <c r="E85" s="44">
        <f>X85</f>
        <v>0</v>
      </c>
      <c r="F85" s="44">
        <f>Z85</f>
        <v>0</v>
      </c>
      <c r="G85" s="44">
        <f>AC85</f>
        <v>0</v>
      </c>
      <c r="H85" s="45">
        <f>AD85</f>
        <v>0</v>
      </c>
      <c r="I85" s="46">
        <f>SUM(B85:H85)</f>
        <v>15</v>
      </c>
      <c r="J85" s="47">
        <v>77</v>
      </c>
      <c r="K85" s="80"/>
      <c r="L85"/>
      <c r="M85" s="126"/>
      <c r="N85" s="49"/>
      <c r="O85" s="79"/>
      <c r="P85" s="51"/>
      <c r="Q85" s="52"/>
      <c r="R85" s="53"/>
      <c r="S85" s="52"/>
      <c r="T85" s="54"/>
      <c r="U85" s="52"/>
      <c r="V85" s="54"/>
      <c r="W85" s="52"/>
      <c r="X85" s="54"/>
      <c r="Y85" s="52"/>
      <c r="Z85" s="54"/>
      <c r="AA85" s="55"/>
      <c r="AB85" s="52"/>
      <c r="AC85" s="56"/>
      <c r="AD85" s="57"/>
      <c r="AE85" s="58"/>
      <c r="AF85" s="59"/>
      <c r="AG85" s="60"/>
      <c r="AH85" s="61"/>
      <c r="AI85" s="62"/>
      <c r="AJ85" s="63"/>
      <c r="AK85" s="64"/>
      <c r="AL85" s="65"/>
      <c r="AM85" s="65"/>
      <c r="AN85" s="66"/>
      <c r="AO85" s="66"/>
      <c r="AP85" s="67"/>
      <c r="AQ85" s="68"/>
      <c r="AR85" s="69"/>
      <c r="AS85" s="70"/>
      <c r="AT85" s="71"/>
      <c r="AU85" s="72"/>
      <c r="AV85" s="73"/>
      <c r="AW85" s="74"/>
      <c r="AX85" s="75"/>
      <c r="AY85" s="76"/>
    </row>
    <row r="86" spans="1:51" s="77" customFormat="1" ht="25.15" customHeight="1" x14ac:dyDescent="0.25">
      <c r="A86" s="43" t="s">
        <v>130</v>
      </c>
      <c r="B86" s="44">
        <v>1.6</v>
      </c>
      <c r="C86" s="44">
        <f>T86</f>
        <v>0</v>
      </c>
      <c r="D86" s="44">
        <v>6.6</v>
      </c>
      <c r="E86" s="44">
        <f>X86</f>
        <v>0</v>
      </c>
      <c r="F86" s="44">
        <f>Z86</f>
        <v>0</v>
      </c>
      <c r="G86" s="44">
        <v>6</v>
      </c>
      <c r="H86" s="45">
        <f>AD86</f>
        <v>0</v>
      </c>
      <c r="I86" s="46">
        <f>SUM(B86:H86)</f>
        <v>14.2</v>
      </c>
      <c r="J86" s="47">
        <v>78</v>
      </c>
      <c r="K86" s="80"/>
      <c r="L86"/>
      <c r="M86" s="126"/>
      <c r="N86" s="49"/>
      <c r="O86" s="79"/>
      <c r="P86" s="51"/>
      <c r="Q86" s="52"/>
      <c r="R86" s="53"/>
      <c r="S86" s="52"/>
      <c r="T86" s="54"/>
      <c r="U86" s="52"/>
      <c r="V86" s="54"/>
      <c r="W86" s="52"/>
      <c r="X86" s="54"/>
      <c r="Y86" s="52"/>
      <c r="Z86" s="54"/>
      <c r="AA86" s="55"/>
      <c r="AB86" s="52"/>
      <c r="AC86" s="56"/>
      <c r="AD86" s="57"/>
      <c r="AE86" s="58"/>
      <c r="AF86" s="59"/>
      <c r="AG86" s="60"/>
      <c r="AH86" s="61"/>
      <c r="AI86" s="62"/>
      <c r="AJ86" s="63"/>
      <c r="AK86" s="64"/>
      <c r="AL86" s="65"/>
      <c r="AM86" s="65"/>
      <c r="AN86" s="66"/>
      <c r="AO86" s="66"/>
      <c r="AP86" s="67"/>
      <c r="AQ86" s="68"/>
      <c r="AR86" s="69"/>
      <c r="AS86" s="70"/>
      <c r="AT86" s="71"/>
      <c r="AU86" s="72"/>
      <c r="AV86" s="73"/>
      <c r="AW86" s="74"/>
      <c r="AX86" s="75"/>
      <c r="AY86" s="76"/>
    </row>
    <row r="87" spans="1:51" s="77" customFormat="1" ht="25.15" customHeight="1" x14ac:dyDescent="0.25">
      <c r="A87" s="43" t="s">
        <v>131</v>
      </c>
      <c r="B87" s="44">
        <f>R87</f>
        <v>0</v>
      </c>
      <c r="C87" s="44">
        <f>T87</f>
        <v>0</v>
      </c>
      <c r="D87" s="44">
        <v>8.1999999999999993</v>
      </c>
      <c r="E87" s="44">
        <f>X87</f>
        <v>0</v>
      </c>
      <c r="F87" s="44">
        <f>Z87</f>
        <v>0</v>
      </c>
      <c r="G87" s="44">
        <v>6</v>
      </c>
      <c r="H87" s="45">
        <f>AD87</f>
        <v>0</v>
      </c>
      <c r="I87" s="46">
        <f>SUM(B87:H87)</f>
        <v>14.2</v>
      </c>
      <c r="J87" s="47">
        <v>79</v>
      </c>
      <c r="K87" s="80"/>
      <c r="L87"/>
      <c r="M87" s="126"/>
      <c r="N87" s="49"/>
      <c r="O87" s="79"/>
      <c r="P87" s="51"/>
      <c r="Q87" s="52"/>
      <c r="R87" s="53"/>
      <c r="S87" s="52"/>
      <c r="T87" s="54"/>
      <c r="U87" s="52"/>
      <c r="V87" s="54"/>
      <c r="W87" s="52"/>
      <c r="X87" s="54"/>
      <c r="Y87" s="52"/>
      <c r="Z87" s="54"/>
      <c r="AA87" s="55"/>
      <c r="AB87" s="52"/>
      <c r="AC87" s="56"/>
      <c r="AD87" s="57"/>
      <c r="AE87" s="58"/>
      <c r="AF87" s="59"/>
      <c r="AG87" s="60"/>
      <c r="AH87" s="61"/>
      <c r="AI87" s="62"/>
      <c r="AJ87" s="63"/>
      <c r="AK87" s="64"/>
      <c r="AL87" s="65"/>
      <c r="AM87" s="65"/>
      <c r="AN87" s="66"/>
      <c r="AO87" s="66"/>
      <c r="AP87" s="67"/>
      <c r="AQ87" s="68"/>
      <c r="AR87" s="69"/>
      <c r="AS87" s="70"/>
      <c r="AT87" s="71"/>
      <c r="AU87" s="72"/>
      <c r="AV87" s="73"/>
      <c r="AW87" s="74"/>
      <c r="AX87" s="75"/>
      <c r="AY87" s="76"/>
    </row>
    <row r="88" spans="1:51" s="77" customFormat="1" ht="25.15" customHeight="1" x14ac:dyDescent="0.25">
      <c r="A88" s="43" t="s">
        <v>132</v>
      </c>
      <c r="B88" s="44">
        <v>2</v>
      </c>
      <c r="C88" s="44">
        <f>T88</f>
        <v>0</v>
      </c>
      <c r="D88" s="44">
        <v>6</v>
      </c>
      <c r="E88" s="44">
        <f>X88</f>
        <v>0</v>
      </c>
      <c r="F88" s="44">
        <f>Z88</f>
        <v>0</v>
      </c>
      <c r="G88" s="44">
        <v>6</v>
      </c>
      <c r="H88" s="45">
        <f>AD88</f>
        <v>0</v>
      </c>
      <c r="I88" s="46">
        <f>SUM(B88:H88)</f>
        <v>14</v>
      </c>
      <c r="J88" s="47">
        <v>80</v>
      </c>
      <c r="K88" s="80"/>
      <c r="L88"/>
      <c r="M88" s="126"/>
      <c r="N88" s="49"/>
      <c r="O88" s="79"/>
      <c r="P88" s="51"/>
      <c r="Q88" s="52"/>
      <c r="R88" s="53"/>
      <c r="S88" s="52"/>
      <c r="T88" s="54"/>
      <c r="U88" s="52"/>
      <c r="V88" s="54"/>
      <c r="W88" s="52"/>
      <c r="X88" s="54"/>
      <c r="Y88" s="52"/>
      <c r="Z88" s="54"/>
      <c r="AA88" s="55"/>
      <c r="AB88" s="52"/>
      <c r="AC88" s="56"/>
      <c r="AD88" s="57"/>
      <c r="AE88" s="58"/>
      <c r="AF88" s="59"/>
      <c r="AG88" s="60"/>
      <c r="AH88" s="61"/>
      <c r="AI88" s="62"/>
      <c r="AJ88" s="63"/>
      <c r="AK88" s="64"/>
      <c r="AL88" s="65"/>
      <c r="AM88" s="65"/>
      <c r="AN88" s="66"/>
      <c r="AO88" s="66"/>
      <c r="AP88" s="67"/>
      <c r="AQ88" s="68"/>
      <c r="AR88" s="69"/>
      <c r="AS88" s="70"/>
      <c r="AT88" s="71"/>
      <c r="AU88" s="72"/>
      <c r="AV88" s="73"/>
      <c r="AW88" s="74"/>
      <c r="AX88" s="75"/>
      <c r="AY88" s="76"/>
    </row>
    <row r="89" spans="1:51" s="77" customFormat="1" ht="25.15" customHeight="1" x14ac:dyDescent="0.25">
      <c r="A89" s="43" t="s">
        <v>133</v>
      </c>
      <c r="B89" s="44">
        <v>2.4</v>
      </c>
      <c r="C89" s="44">
        <f>T89</f>
        <v>0</v>
      </c>
      <c r="D89" s="44">
        <v>5.4</v>
      </c>
      <c r="E89" s="44">
        <f>X89</f>
        <v>0</v>
      </c>
      <c r="F89" s="44">
        <f>Z89</f>
        <v>0</v>
      </c>
      <c r="G89" s="44">
        <v>6</v>
      </c>
      <c r="H89" s="45">
        <v>0</v>
      </c>
      <c r="I89" s="46">
        <f>SUM(B89:H89)</f>
        <v>13.8</v>
      </c>
      <c r="J89" s="47">
        <v>81</v>
      </c>
      <c r="K89" s="80"/>
      <c r="L89"/>
      <c r="M89" s="126"/>
      <c r="N89" s="49"/>
      <c r="O89" s="79"/>
      <c r="P89" s="51"/>
      <c r="Q89" s="52"/>
      <c r="R89" s="53"/>
      <c r="S89" s="52"/>
      <c r="T89" s="54"/>
      <c r="U89" s="52"/>
      <c r="V89" s="54"/>
      <c r="W89" s="52"/>
      <c r="X89" s="54"/>
      <c r="Y89" s="52"/>
      <c r="Z89" s="54"/>
      <c r="AA89" s="55"/>
      <c r="AB89" s="52"/>
      <c r="AC89" s="56"/>
      <c r="AD89" s="57"/>
      <c r="AE89" s="58"/>
      <c r="AF89" s="59"/>
      <c r="AG89" s="60"/>
      <c r="AH89" s="61"/>
      <c r="AI89" s="62"/>
      <c r="AJ89" s="63"/>
      <c r="AK89" s="64"/>
      <c r="AL89" s="65"/>
      <c r="AM89" s="65"/>
      <c r="AN89" s="66"/>
      <c r="AO89" s="66"/>
      <c r="AP89" s="67"/>
      <c r="AQ89" s="68"/>
      <c r="AR89" s="69"/>
      <c r="AS89" s="70"/>
      <c r="AT89" s="71"/>
      <c r="AU89" s="72"/>
      <c r="AV89" s="73"/>
      <c r="AW89" s="74"/>
      <c r="AX89" s="75"/>
      <c r="AY89" s="76"/>
    </row>
    <row r="90" spans="1:51" s="77" customFormat="1" ht="25.15" customHeight="1" x14ac:dyDescent="0.25">
      <c r="A90" s="43" t="s">
        <v>134</v>
      </c>
      <c r="B90" s="44">
        <v>4.8</v>
      </c>
      <c r="C90" s="44">
        <f>T90</f>
        <v>0</v>
      </c>
      <c r="D90" s="44">
        <v>6.4</v>
      </c>
      <c r="E90" s="44">
        <f>X90</f>
        <v>0</v>
      </c>
      <c r="F90" s="44">
        <f>Z90</f>
        <v>0</v>
      </c>
      <c r="G90" s="44">
        <v>2.4</v>
      </c>
      <c r="H90" s="45">
        <f>AD90</f>
        <v>0</v>
      </c>
      <c r="I90" s="46">
        <f>SUM(B90:H90)</f>
        <v>13.6</v>
      </c>
      <c r="J90" s="47">
        <v>82</v>
      </c>
      <c r="K90" s="80"/>
      <c r="L90"/>
      <c r="M90" s="126"/>
      <c r="N90" s="49"/>
      <c r="O90" s="79"/>
      <c r="P90" s="51"/>
      <c r="Q90" s="52"/>
      <c r="R90" s="53"/>
      <c r="S90" s="52"/>
      <c r="T90" s="54"/>
      <c r="U90" s="52"/>
      <c r="V90" s="54"/>
      <c r="W90" s="52"/>
      <c r="X90" s="54"/>
      <c r="Y90" s="52"/>
      <c r="Z90" s="54"/>
      <c r="AA90" s="55"/>
      <c r="AB90" s="52"/>
      <c r="AC90" s="56"/>
      <c r="AD90" s="57"/>
      <c r="AE90" s="58"/>
      <c r="AF90" s="59"/>
      <c r="AG90" s="60"/>
      <c r="AH90" s="61"/>
      <c r="AI90" s="62"/>
      <c r="AJ90" s="63"/>
      <c r="AK90" s="64"/>
      <c r="AL90" s="65"/>
      <c r="AM90" s="65"/>
      <c r="AN90" s="66"/>
      <c r="AO90" s="66"/>
      <c r="AP90" s="67"/>
      <c r="AQ90" s="68"/>
      <c r="AR90" s="69"/>
      <c r="AS90" s="70"/>
      <c r="AT90" s="71"/>
      <c r="AU90" s="72"/>
      <c r="AV90" s="73"/>
      <c r="AW90" s="74"/>
      <c r="AX90" s="75"/>
      <c r="AY90" s="76"/>
    </row>
    <row r="91" spans="1:51" s="77" customFormat="1" ht="25.15" customHeight="1" x14ac:dyDescent="0.25">
      <c r="A91" s="43" t="s">
        <v>135</v>
      </c>
      <c r="B91" s="44">
        <v>2</v>
      </c>
      <c r="C91" s="44">
        <f>T91</f>
        <v>0</v>
      </c>
      <c r="D91" s="44">
        <v>2.8</v>
      </c>
      <c r="E91" s="44">
        <f>X91</f>
        <v>0</v>
      </c>
      <c r="F91" s="44">
        <f>Z91</f>
        <v>0</v>
      </c>
      <c r="G91" s="44">
        <v>6</v>
      </c>
      <c r="H91" s="45">
        <v>2.65</v>
      </c>
      <c r="I91" s="46">
        <f>SUM(B91:H91)</f>
        <v>13.450000000000001</v>
      </c>
      <c r="J91" s="47">
        <v>83</v>
      </c>
      <c r="K91" s="80"/>
      <c r="L91"/>
      <c r="M91" s="126"/>
      <c r="N91" s="49"/>
      <c r="O91" s="79"/>
      <c r="P91" s="51"/>
      <c r="Q91" s="52"/>
      <c r="R91" s="53"/>
      <c r="S91" s="52"/>
      <c r="T91" s="54"/>
      <c r="U91" s="52"/>
      <c r="V91" s="54"/>
      <c r="W91" s="52"/>
      <c r="X91" s="54"/>
      <c r="Y91" s="52"/>
      <c r="Z91" s="54"/>
      <c r="AA91" s="55"/>
      <c r="AB91" s="52"/>
      <c r="AC91" s="56"/>
      <c r="AD91" s="57"/>
      <c r="AE91" s="58"/>
      <c r="AF91" s="59"/>
      <c r="AG91" s="60"/>
      <c r="AH91" s="61"/>
      <c r="AI91" s="62"/>
      <c r="AJ91" s="63"/>
      <c r="AK91" s="64"/>
      <c r="AL91" s="65"/>
      <c r="AM91" s="65"/>
      <c r="AN91" s="66"/>
      <c r="AO91" s="66"/>
      <c r="AP91" s="67"/>
      <c r="AQ91" s="68"/>
      <c r="AR91" s="69"/>
      <c r="AS91" s="70"/>
      <c r="AT91" s="71"/>
      <c r="AU91" s="72"/>
      <c r="AV91" s="73"/>
      <c r="AW91" s="74"/>
      <c r="AX91" s="75"/>
      <c r="AY91" s="76"/>
    </row>
    <row r="92" spans="1:51" s="77" customFormat="1" ht="25.15" customHeight="1" x14ac:dyDescent="0.25">
      <c r="A92" s="43" t="s">
        <v>136</v>
      </c>
      <c r="B92" s="44">
        <v>5.2</v>
      </c>
      <c r="C92" s="44">
        <f>T92</f>
        <v>0</v>
      </c>
      <c r="D92" s="44">
        <v>1.6</v>
      </c>
      <c r="E92" s="44">
        <f>X92</f>
        <v>0</v>
      </c>
      <c r="F92" s="44">
        <f>Z92</f>
        <v>0</v>
      </c>
      <c r="G92" s="44">
        <v>6</v>
      </c>
      <c r="H92" s="45">
        <f>AD92</f>
        <v>0</v>
      </c>
      <c r="I92" s="46">
        <f>SUM(B92:H92)</f>
        <v>12.8</v>
      </c>
      <c r="J92" s="47">
        <v>84</v>
      </c>
      <c r="K92" s="80"/>
      <c r="L92"/>
      <c r="M92" s="126"/>
      <c r="N92" s="49"/>
      <c r="O92" s="79"/>
      <c r="P92" s="51"/>
      <c r="Q92" s="52"/>
      <c r="R92" s="53"/>
      <c r="S92" s="52"/>
      <c r="T92" s="54"/>
      <c r="U92" s="52"/>
      <c r="V92" s="54"/>
      <c r="W92" s="52"/>
      <c r="X92" s="54"/>
      <c r="Y92" s="52"/>
      <c r="Z92" s="54"/>
      <c r="AA92" s="55"/>
      <c r="AB92" s="52"/>
      <c r="AC92" s="56"/>
      <c r="AD92" s="57"/>
      <c r="AE92" s="58"/>
      <c r="AF92" s="59"/>
      <c r="AG92" s="60"/>
      <c r="AH92" s="61"/>
      <c r="AI92" s="62"/>
      <c r="AJ92" s="63"/>
      <c r="AK92" s="64"/>
      <c r="AL92" s="65"/>
      <c r="AM92" s="65"/>
      <c r="AN92" s="66"/>
      <c r="AO92" s="66"/>
      <c r="AP92" s="67"/>
      <c r="AQ92" s="68"/>
      <c r="AR92" s="69"/>
      <c r="AS92" s="70"/>
      <c r="AT92" s="71"/>
      <c r="AU92" s="72"/>
      <c r="AV92" s="73"/>
      <c r="AW92" s="74"/>
      <c r="AX92" s="75"/>
      <c r="AY92" s="76"/>
    </row>
    <row r="93" spans="1:51" s="77" customFormat="1" ht="25.15" customHeight="1" x14ac:dyDescent="0.25">
      <c r="A93" s="43" t="s">
        <v>137</v>
      </c>
      <c r="B93" s="44">
        <f>R93</f>
        <v>0</v>
      </c>
      <c r="C93" s="44">
        <f>T93</f>
        <v>0</v>
      </c>
      <c r="D93" s="44">
        <v>6</v>
      </c>
      <c r="E93" s="44">
        <f>X93</f>
        <v>0</v>
      </c>
      <c r="F93" s="44">
        <f>Z93</f>
        <v>0</v>
      </c>
      <c r="G93" s="44">
        <v>6</v>
      </c>
      <c r="H93" s="45">
        <f>AD93</f>
        <v>0</v>
      </c>
      <c r="I93" s="46">
        <f>SUM(B93:H93)</f>
        <v>12</v>
      </c>
      <c r="J93" s="47">
        <v>85</v>
      </c>
      <c r="K93" s="80"/>
      <c r="L93"/>
      <c r="M93" s="126"/>
      <c r="N93" s="49"/>
      <c r="O93" s="79"/>
      <c r="P93" s="51"/>
      <c r="Q93" s="52"/>
      <c r="R93" s="53"/>
      <c r="S93" s="52"/>
      <c r="T93" s="54"/>
      <c r="U93" s="52"/>
      <c r="V93" s="54"/>
      <c r="W93" s="52"/>
      <c r="X93" s="54"/>
      <c r="Y93" s="52"/>
      <c r="Z93" s="54"/>
      <c r="AA93" s="55"/>
      <c r="AB93" s="52"/>
      <c r="AC93" s="56"/>
      <c r="AD93" s="57"/>
      <c r="AE93" s="58"/>
      <c r="AF93" s="59"/>
      <c r="AG93" s="60"/>
      <c r="AH93" s="61"/>
      <c r="AI93" s="62"/>
      <c r="AJ93" s="63"/>
      <c r="AK93" s="64"/>
      <c r="AL93" s="65"/>
      <c r="AM93" s="65"/>
      <c r="AN93" s="66"/>
      <c r="AO93" s="66"/>
      <c r="AP93" s="67"/>
      <c r="AQ93" s="68"/>
      <c r="AR93" s="69"/>
      <c r="AS93" s="70"/>
      <c r="AT93" s="71"/>
      <c r="AU93" s="72"/>
      <c r="AV93" s="73"/>
      <c r="AW93" s="74"/>
      <c r="AX93" s="75"/>
      <c r="AY93" s="76"/>
    </row>
    <row r="94" spans="1:51" s="77" customFormat="1" ht="25.15" customHeight="1" x14ac:dyDescent="0.25">
      <c r="A94" s="43" t="s">
        <v>138</v>
      </c>
      <c r="B94" s="44">
        <v>0.4</v>
      </c>
      <c r="C94" s="44">
        <f>T94</f>
        <v>0</v>
      </c>
      <c r="D94" s="44">
        <v>4.4000000000000004</v>
      </c>
      <c r="E94" s="44">
        <f>X94</f>
        <v>0</v>
      </c>
      <c r="F94" s="44">
        <f>Z94</f>
        <v>0</v>
      </c>
      <c r="G94" s="44">
        <v>6</v>
      </c>
      <c r="H94" s="45">
        <f>AD94</f>
        <v>0</v>
      </c>
      <c r="I94" s="46">
        <f>SUM(B94:H94)</f>
        <v>10.8</v>
      </c>
      <c r="J94" s="47">
        <v>86</v>
      </c>
      <c r="K94" s="80"/>
      <c r="L94"/>
      <c r="M94" s="126"/>
      <c r="N94" s="49"/>
      <c r="O94" s="79"/>
      <c r="P94" s="51"/>
      <c r="Q94" s="52"/>
      <c r="R94" s="53"/>
      <c r="S94" s="52"/>
      <c r="T94" s="54"/>
      <c r="U94" s="52"/>
      <c r="V94" s="54"/>
      <c r="W94" s="52"/>
      <c r="X94" s="54"/>
      <c r="Y94" s="52"/>
      <c r="Z94" s="54"/>
      <c r="AA94" s="55"/>
      <c r="AB94" s="52"/>
      <c r="AC94" s="56"/>
      <c r="AD94" s="57"/>
      <c r="AE94" s="58"/>
      <c r="AF94" s="59"/>
      <c r="AG94" s="60"/>
      <c r="AH94" s="61"/>
      <c r="AI94" s="62"/>
      <c r="AJ94" s="63"/>
      <c r="AK94" s="64"/>
      <c r="AL94" s="65"/>
      <c r="AM94" s="65"/>
      <c r="AN94" s="66"/>
      <c r="AO94" s="66"/>
      <c r="AP94" s="67"/>
      <c r="AQ94" s="68"/>
      <c r="AR94" s="69"/>
      <c r="AS94" s="70"/>
      <c r="AT94" s="71"/>
      <c r="AU94" s="72"/>
      <c r="AV94" s="73"/>
      <c r="AW94" s="74"/>
      <c r="AX94" s="75"/>
      <c r="AY94" s="76"/>
    </row>
    <row r="95" spans="1:51" s="77" customFormat="1" ht="25.15" customHeight="1" x14ac:dyDescent="0.25">
      <c r="A95" s="43" t="s">
        <v>139</v>
      </c>
      <c r="B95" s="44">
        <v>4</v>
      </c>
      <c r="C95" s="44">
        <f>T95</f>
        <v>0</v>
      </c>
      <c r="D95" s="44">
        <f>V95</f>
        <v>0</v>
      </c>
      <c r="E95" s="44">
        <f>X95</f>
        <v>0</v>
      </c>
      <c r="F95" s="44">
        <f>Z95</f>
        <v>0</v>
      </c>
      <c r="G95" s="44">
        <v>6</v>
      </c>
      <c r="H95" s="45">
        <f>AD95</f>
        <v>0</v>
      </c>
      <c r="I95" s="46">
        <f>SUM(B95:H95)</f>
        <v>10</v>
      </c>
      <c r="J95" s="47">
        <v>87</v>
      </c>
      <c r="K95" s="80"/>
      <c r="L95"/>
      <c r="M95" s="126"/>
      <c r="N95" s="49"/>
      <c r="O95" s="79"/>
      <c r="P95" s="51"/>
      <c r="Q95" s="52"/>
      <c r="R95" s="53"/>
      <c r="S95" s="52"/>
      <c r="T95" s="54"/>
      <c r="U95" s="52"/>
      <c r="V95" s="54"/>
      <c r="W95" s="52"/>
      <c r="X95" s="54"/>
      <c r="Y95" s="52"/>
      <c r="Z95" s="54"/>
      <c r="AA95" s="55"/>
      <c r="AB95" s="52"/>
      <c r="AC95" s="56"/>
      <c r="AD95" s="57"/>
      <c r="AE95" s="58"/>
      <c r="AF95" s="59"/>
      <c r="AG95" s="60"/>
      <c r="AH95" s="61"/>
      <c r="AI95" s="62"/>
      <c r="AJ95" s="63"/>
      <c r="AK95" s="64"/>
      <c r="AL95" s="65"/>
      <c r="AM95" s="65"/>
      <c r="AN95" s="66"/>
      <c r="AO95" s="66"/>
      <c r="AP95" s="67"/>
      <c r="AQ95" s="68"/>
      <c r="AR95" s="69"/>
      <c r="AS95" s="70"/>
      <c r="AT95" s="71"/>
      <c r="AU95" s="72"/>
      <c r="AV95" s="73"/>
      <c r="AW95" s="74"/>
      <c r="AX95" s="75"/>
      <c r="AY95" s="76"/>
    </row>
    <row r="96" spans="1:51" s="77" customFormat="1" ht="25.15" customHeight="1" x14ac:dyDescent="0.25">
      <c r="A96" s="43" t="s">
        <v>140</v>
      </c>
      <c r="B96" s="44">
        <f>R96</f>
        <v>0</v>
      </c>
      <c r="C96" s="44">
        <f>T96</f>
        <v>0</v>
      </c>
      <c r="D96" s="44">
        <f>V96</f>
        <v>0</v>
      </c>
      <c r="E96" s="44">
        <f>X96</f>
        <v>0</v>
      </c>
      <c r="F96" s="44">
        <f>Z96</f>
        <v>0</v>
      </c>
      <c r="G96" s="44">
        <v>6</v>
      </c>
      <c r="H96" s="45">
        <v>2.1</v>
      </c>
      <c r="I96" s="46">
        <f>SUM(B96:H96)</f>
        <v>8.1</v>
      </c>
      <c r="J96" s="47">
        <v>88</v>
      </c>
      <c r="K96" s="80"/>
      <c r="L96"/>
      <c r="M96" s="126"/>
      <c r="N96" s="49"/>
      <c r="O96" s="79"/>
      <c r="P96" s="51"/>
      <c r="Q96" s="52"/>
      <c r="R96" s="53"/>
      <c r="S96" s="52"/>
      <c r="T96" s="54"/>
      <c r="U96" s="52"/>
      <c r="V96" s="54"/>
      <c r="W96" s="52"/>
      <c r="X96" s="54"/>
      <c r="Y96" s="52"/>
      <c r="Z96" s="54"/>
      <c r="AA96" s="55"/>
      <c r="AB96" s="52"/>
      <c r="AC96" s="56"/>
      <c r="AD96" s="57"/>
      <c r="AE96" s="58"/>
      <c r="AF96" s="59"/>
      <c r="AG96" s="60"/>
      <c r="AH96" s="61"/>
      <c r="AI96" s="62"/>
      <c r="AJ96" s="63"/>
      <c r="AK96" s="64"/>
      <c r="AL96" s="65"/>
      <c r="AM96" s="65"/>
      <c r="AN96" s="66"/>
      <c r="AO96" s="66"/>
      <c r="AP96" s="67"/>
      <c r="AQ96" s="68"/>
      <c r="AR96" s="69"/>
      <c r="AS96" s="70"/>
      <c r="AT96" s="71"/>
      <c r="AU96" s="72"/>
      <c r="AV96" s="73"/>
      <c r="AW96" s="74"/>
      <c r="AX96" s="75"/>
      <c r="AY96" s="76"/>
    </row>
    <row r="97" spans="1:51" s="77" customFormat="1" ht="25.15" customHeight="1" x14ac:dyDescent="0.25">
      <c r="A97" s="43" t="s">
        <v>141</v>
      </c>
      <c r="B97" s="44">
        <v>2</v>
      </c>
      <c r="C97" s="44">
        <f>T97</f>
        <v>0</v>
      </c>
      <c r="D97" s="44">
        <f>V97</f>
        <v>0</v>
      </c>
      <c r="E97" s="44">
        <f>X97</f>
        <v>0</v>
      </c>
      <c r="F97" s="44">
        <f>Z97</f>
        <v>0</v>
      </c>
      <c r="G97" s="44">
        <v>6</v>
      </c>
      <c r="H97" s="45">
        <f>AD97</f>
        <v>0</v>
      </c>
      <c r="I97" s="46">
        <f>SUM(B97:H97)</f>
        <v>8</v>
      </c>
      <c r="J97" s="47">
        <v>89</v>
      </c>
      <c r="K97" s="80"/>
      <c r="L97"/>
      <c r="M97" s="126"/>
      <c r="N97" s="49"/>
      <c r="O97" s="79"/>
      <c r="P97" s="51"/>
      <c r="Q97" s="52"/>
      <c r="R97" s="53"/>
      <c r="S97" s="52"/>
      <c r="T97" s="54"/>
      <c r="U97" s="52"/>
      <c r="V97" s="54"/>
      <c r="W97" s="52"/>
      <c r="X97" s="54"/>
      <c r="Y97" s="52"/>
      <c r="Z97" s="54"/>
      <c r="AA97" s="55"/>
      <c r="AB97" s="52"/>
      <c r="AC97" s="56"/>
      <c r="AD97" s="57"/>
      <c r="AE97" s="58"/>
      <c r="AF97" s="59"/>
      <c r="AG97" s="60"/>
      <c r="AH97" s="61"/>
      <c r="AI97" s="62"/>
      <c r="AJ97" s="63"/>
      <c r="AK97" s="64"/>
      <c r="AL97" s="65"/>
      <c r="AM97" s="65"/>
      <c r="AN97" s="66"/>
      <c r="AO97" s="66"/>
      <c r="AP97" s="67"/>
      <c r="AQ97" s="68"/>
      <c r="AR97" s="69"/>
      <c r="AS97" s="70"/>
      <c r="AT97" s="71"/>
      <c r="AU97" s="72"/>
      <c r="AV97" s="73"/>
      <c r="AW97" s="74"/>
      <c r="AX97" s="75"/>
      <c r="AY97" s="76"/>
    </row>
    <row r="98" spans="1:51" s="77" customFormat="1" ht="25.15" customHeight="1" x14ac:dyDescent="0.25">
      <c r="A98" s="43" t="s">
        <v>142</v>
      </c>
      <c r="B98" s="44">
        <f>R98</f>
        <v>0</v>
      </c>
      <c r="C98" s="44">
        <f>T98</f>
        <v>0</v>
      </c>
      <c r="D98" s="44">
        <f>V98</f>
        <v>0</v>
      </c>
      <c r="E98" s="44">
        <f>X98</f>
        <v>0</v>
      </c>
      <c r="F98" s="44">
        <f>Z98</f>
        <v>0</v>
      </c>
      <c r="G98" s="44">
        <v>6</v>
      </c>
      <c r="H98" s="45">
        <v>1.6</v>
      </c>
      <c r="I98" s="46">
        <f>SUM(B98:H98)</f>
        <v>7.6</v>
      </c>
      <c r="J98" s="47">
        <v>90</v>
      </c>
      <c r="K98" s="80"/>
      <c r="L98"/>
      <c r="M98" s="126"/>
      <c r="N98" s="49"/>
      <c r="O98" s="79"/>
      <c r="P98" s="51"/>
      <c r="Q98" s="52"/>
      <c r="R98" s="53"/>
      <c r="S98" s="52"/>
      <c r="T98" s="54"/>
      <c r="U98" s="52"/>
      <c r="V98" s="54"/>
      <c r="W98" s="52"/>
      <c r="X98" s="54"/>
      <c r="Y98" s="52"/>
      <c r="Z98" s="54"/>
      <c r="AA98" s="55"/>
      <c r="AB98" s="52"/>
      <c r="AC98" s="56"/>
      <c r="AD98" s="57"/>
      <c r="AE98" s="58"/>
      <c r="AF98" s="59"/>
      <c r="AG98" s="60"/>
      <c r="AH98" s="61"/>
      <c r="AI98" s="62"/>
      <c r="AJ98" s="63"/>
      <c r="AK98" s="64"/>
      <c r="AL98" s="65"/>
      <c r="AM98" s="65"/>
      <c r="AN98" s="66"/>
      <c r="AO98" s="66"/>
      <c r="AP98" s="67"/>
      <c r="AQ98" s="68"/>
      <c r="AR98" s="69"/>
      <c r="AS98" s="70"/>
      <c r="AT98" s="71"/>
      <c r="AU98" s="72"/>
      <c r="AV98" s="73"/>
      <c r="AW98" s="74"/>
      <c r="AX98" s="75"/>
      <c r="AY98" s="76"/>
    </row>
    <row r="99" spans="1:51" s="77" customFormat="1" ht="25.15" customHeight="1" x14ac:dyDescent="0.25">
      <c r="A99" s="43" t="s">
        <v>143</v>
      </c>
      <c r="B99" s="44">
        <v>1.2</v>
      </c>
      <c r="C99" s="44">
        <f>T99</f>
        <v>0</v>
      </c>
      <c r="D99" s="44">
        <f>V99</f>
        <v>0</v>
      </c>
      <c r="E99" s="44">
        <f>X99</f>
        <v>0</v>
      </c>
      <c r="F99" s="44">
        <f>Z99</f>
        <v>0</v>
      </c>
      <c r="G99" s="44">
        <v>6</v>
      </c>
      <c r="H99" s="45">
        <f>AD99</f>
        <v>0</v>
      </c>
      <c r="I99" s="46">
        <f>SUM(B99:H99)</f>
        <v>7.2</v>
      </c>
      <c r="J99" s="47">
        <v>91</v>
      </c>
      <c r="K99" s="80"/>
      <c r="L99"/>
      <c r="M99" s="126"/>
      <c r="N99" s="49"/>
      <c r="O99" s="79"/>
      <c r="P99" s="51"/>
      <c r="Q99" s="52"/>
      <c r="R99" s="53"/>
      <c r="S99" s="52"/>
      <c r="T99" s="54"/>
      <c r="U99" s="52"/>
      <c r="V99" s="54"/>
      <c r="W99" s="52"/>
      <c r="X99" s="54"/>
      <c r="Y99" s="52"/>
      <c r="Z99" s="54"/>
      <c r="AA99" s="55"/>
      <c r="AB99" s="52"/>
      <c r="AC99" s="56"/>
      <c r="AD99" s="57"/>
      <c r="AE99" s="58"/>
      <c r="AF99" s="59"/>
      <c r="AG99" s="60"/>
      <c r="AH99" s="61"/>
      <c r="AI99" s="62"/>
      <c r="AJ99" s="63"/>
      <c r="AK99" s="64"/>
      <c r="AL99" s="65"/>
      <c r="AM99" s="65"/>
      <c r="AN99" s="66"/>
      <c r="AO99" s="66"/>
      <c r="AP99" s="67"/>
      <c r="AQ99" s="68"/>
      <c r="AR99" s="69"/>
      <c r="AS99" s="70"/>
      <c r="AT99" s="71"/>
      <c r="AU99" s="72"/>
      <c r="AV99" s="73"/>
      <c r="AW99" s="74"/>
      <c r="AX99" s="75"/>
      <c r="AY99" s="76"/>
    </row>
    <row r="100" spans="1:51" s="77" customFormat="1" ht="25.15" customHeight="1" x14ac:dyDescent="0.25">
      <c r="A100" s="43" t="s">
        <v>144</v>
      </c>
      <c r="B100" s="44">
        <v>5.2</v>
      </c>
      <c r="C100" s="44">
        <f>T100</f>
        <v>0</v>
      </c>
      <c r="D100" s="44">
        <v>1.2</v>
      </c>
      <c r="E100" s="44">
        <f>X100</f>
        <v>0</v>
      </c>
      <c r="F100" s="44">
        <f>Z100</f>
        <v>0</v>
      </c>
      <c r="G100" s="44">
        <f>AC100</f>
        <v>0</v>
      </c>
      <c r="H100" s="45">
        <f>AD100</f>
        <v>0</v>
      </c>
      <c r="I100" s="46">
        <f>SUM(B100:H100)</f>
        <v>6.4</v>
      </c>
      <c r="J100" s="47">
        <v>92</v>
      </c>
      <c r="K100" s="80"/>
      <c r="L100"/>
      <c r="M100" s="126"/>
      <c r="N100" s="49"/>
      <c r="O100" s="79"/>
      <c r="P100" s="51"/>
      <c r="Q100" s="52"/>
      <c r="R100" s="53"/>
      <c r="S100" s="52"/>
      <c r="T100" s="54"/>
      <c r="U100" s="52"/>
      <c r="V100" s="54"/>
      <c r="W100" s="52"/>
      <c r="X100" s="54"/>
      <c r="Y100" s="52"/>
      <c r="Z100" s="54"/>
      <c r="AA100" s="55"/>
      <c r="AB100" s="52"/>
      <c r="AC100" s="56"/>
      <c r="AD100" s="57"/>
      <c r="AE100" s="58"/>
      <c r="AF100" s="59"/>
      <c r="AG100" s="60"/>
      <c r="AH100" s="61"/>
      <c r="AI100" s="62"/>
      <c r="AJ100" s="63"/>
      <c r="AK100" s="64"/>
      <c r="AL100" s="65"/>
      <c r="AM100" s="65"/>
      <c r="AN100" s="66"/>
      <c r="AO100" s="66"/>
      <c r="AP100" s="67"/>
      <c r="AQ100" s="68"/>
      <c r="AR100" s="69"/>
      <c r="AS100" s="70"/>
      <c r="AT100" s="71"/>
      <c r="AU100" s="72"/>
      <c r="AV100" s="73"/>
      <c r="AW100" s="74"/>
      <c r="AX100" s="75"/>
      <c r="AY100" s="76"/>
    </row>
    <row r="101" spans="1:51" s="77" customFormat="1" ht="25.15" customHeight="1" x14ac:dyDescent="0.25">
      <c r="A101" s="43" t="s">
        <v>145</v>
      </c>
      <c r="B101" s="44">
        <f>R101</f>
        <v>0</v>
      </c>
      <c r="C101" s="44">
        <f>T101</f>
        <v>0</v>
      </c>
      <c r="D101" s="44">
        <f>V101</f>
        <v>0</v>
      </c>
      <c r="E101" s="44">
        <f>X101</f>
        <v>0</v>
      </c>
      <c r="F101" s="44">
        <f>Z101</f>
        <v>0</v>
      </c>
      <c r="G101" s="44">
        <v>6</v>
      </c>
      <c r="H101" s="45">
        <f>AD101</f>
        <v>0</v>
      </c>
      <c r="I101" s="46">
        <f>SUM(B101:H101)</f>
        <v>6</v>
      </c>
      <c r="J101" s="47">
        <v>93</v>
      </c>
      <c r="K101" s="80"/>
      <c r="L101"/>
      <c r="M101" s="126"/>
      <c r="N101" s="49"/>
      <c r="O101" s="79"/>
      <c r="P101" s="51"/>
      <c r="Q101" s="52"/>
      <c r="R101" s="53"/>
      <c r="S101" s="52"/>
      <c r="T101" s="54"/>
      <c r="U101" s="52"/>
      <c r="V101" s="54"/>
      <c r="W101" s="52"/>
      <c r="X101" s="54"/>
      <c r="Y101" s="52"/>
      <c r="Z101" s="54"/>
      <c r="AA101" s="55"/>
      <c r="AB101" s="52"/>
      <c r="AC101" s="56"/>
      <c r="AD101" s="57"/>
      <c r="AE101" s="58"/>
      <c r="AF101" s="59"/>
      <c r="AG101" s="60"/>
      <c r="AH101" s="61"/>
      <c r="AI101" s="62"/>
      <c r="AJ101" s="63"/>
      <c r="AK101" s="64"/>
      <c r="AL101" s="65"/>
      <c r="AM101" s="65"/>
      <c r="AN101" s="66"/>
      <c r="AO101" s="66"/>
      <c r="AP101" s="67"/>
      <c r="AQ101" s="68"/>
      <c r="AR101" s="69"/>
      <c r="AS101" s="70"/>
      <c r="AT101" s="71"/>
      <c r="AU101" s="72"/>
      <c r="AV101" s="73"/>
      <c r="AW101" s="74"/>
      <c r="AX101" s="75"/>
      <c r="AY101" s="76"/>
    </row>
    <row r="102" spans="1:51" s="77" customFormat="1" ht="25.15" customHeight="1" x14ac:dyDescent="0.25">
      <c r="A102" s="43" t="s">
        <v>146</v>
      </c>
      <c r="B102" s="44">
        <f>R102</f>
        <v>0</v>
      </c>
      <c r="C102" s="44">
        <f>T102</f>
        <v>0</v>
      </c>
      <c r="D102" s="44">
        <f>V102</f>
        <v>0</v>
      </c>
      <c r="E102" s="44">
        <f>X102</f>
        <v>0</v>
      </c>
      <c r="F102" s="44">
        <f>Z102</f>
        <v>0</v>
      </c>
      <c r="G102" s="44">
        <v>6</v>
      </c>
      <c r="H102" s="45">
        <f>AD102</f>
        <v>0</v>
      </c>
      <c r="I102" s="46">
        <f>SUM(B102:H102)</f>
        <v>6</v>
      </c>
      <c r="J102" s="47">
        <v>94</v>
      </c>
      <c r="K102" s="80"/>
      <c r="L102"/>
      <c r="M102" s="126"/>
      <c r="N102" s="49"/>
      <c r="O102" s="79"/>
      <c r="P102" s="51"/>
      <c r="Q102" s="52"/>
      <c r="R102" s="53"/>
      <c r="S102" s="52"/>
      <c r="T102" s="54"/>
      <c r="U102" s="52"/>
      <c r="V102" s="54"/>
      <c r="W102" s="52"/>
      <c r="X102" s="54"/>
      <c r="Y102" s="52"/>
      <c r="Z102" s="54"/>
      <c r="AA102" s="55"/>
      <c r="AB102" s="52"/>
      <c r="AC102" s="56"/>
      <c r="AD102" s="57"/>
      <c r="AE102" s="58"/>
      <c r="AF102" s="59"/>
      <c r="AG102" s="60"/>
      <c r="AH102" s="61"/>
      <c r="AI102" s="62"/>
      <c r="AJ102" s="63"/>
      <c r="AK102" s="64"/>
      <c r="AL102" s="65"/>
      <c r="AM102" s="65"/>
      <c r="AN102" s="66"/>
      <c r="AO102" s="66"/>
      <c r="AP102" s="67"/>
      <c r="AQ102" s="68"/>
      <c r="AR102" s="69"/>
      <c r="AS102" s="70"/>
      <c r="AT102" s="71"/>
      <c r="AU102" s="72"/>
      <c r="AV102" s="73"/>
      <c r="AW102" s="74"/>
      <c r="AX102" s="75"/>
      <c r="AY102" s="76"/>
    </row>
    <row r="103" spans="1:51" s="77" customFormat="1" ht="25.15" customHeight="1" x14ac:dyDescent="0.25">
      <c r="A103" s="43" t="s">
        <v>147</v>
      </c>
      <c r="B103" s="44">
        <f>R103</f>
        <v>0</v>
      </c>
      <c r="C103" s="44">
        <f>T103</f>
        <v>0</v>
      </c>
      <c r="D103" s="44">
        <f>V103</f>
        <v>0</v>
      </c>
      <c r="E103" s="44">
        <f>X103</f>
        <v>0</v>
      </c>
      <c r="F103" s="44">
        <f>Z103</f>
        <v>0</v>
      </c>
      <c r="G103" s="44">
        <v>6</v>
      </c>
      <c r="H103" s="45">
        <f>AD103</f>
        <v>0</v>
      </c>
      <c r="I103" s="46">
        <f>SUM(B103:H103)</f>
        <v>6</v>
      </c>
      <c r="J103" s="47">
        <v>95</v>
      </c>
      <c r="K103" s="80"/>
      <c r="L103"/>
      <c r="M103" s="126"/>
      <c r="N103" s="49"/>
      <c r="O103" s="79"/>
      <c r="P103" s="51"/>
      <c r="Q103" s="52"/>
      <c r="R103" s="53"/>
      <c r="S103" s="52"/>
      <c r="T103" s="54"/>
      <c r="U103" s="52"/>
      <c r="V103" s="54"/>
      <c r="W103" s="52"/>
      <c r="X103" s="54"/>
      <c r="Y103" s="52"/>
      <c r="Z103" s="54"/>
      <c r="AA103" s="55"/>
      <c r="AB103" s="52"/>
      <c r="AC103" s="56"/>
      <c r="AD103" s="57"/>
      <c r="AE103" s="58"/>
      <c r="AF103" s="59"/>
      <c r="AG103" s="60"/>
      <c r="AH103" s="61"/>
      <c r="AI103" s="62"/>
      <c r="AJ103" s="63"/>
      <c r="AK103" s="64"/>
      <c r="AL103" s="65"/>
      <c r="AM103" s="65"/>
      <c r="AN103" s="66"/>
      <c r="AO103" s="66"/>
      <c r="AP103" s="67"/>
      <c r="AQ103" s="68"/>
      <c r="AR103" s="69"/>
      <c r="AS103" s="70"/>
      <c r="AT103" s="71"/>
      <c r="AU103" s="72"/>
      <c r="AV103" s="73"/>
      <c r="AW103" s="74"/>
      <c r="AX103" s="75"/>
      <c r="AY103" s="76"/>
    </row>
    <row r="104" spans="1:51" s="77" customFormat="1" ht="25.15" customHeight="1" x14ac:dyDescent="0.25">
      <c r="A104" s="43" t="s">
        <v>148</v>
      </c>
      <c r="B104" s="44">
        <f>R104</f>
        <v>0</v>
      </c>
      <c r="C104" s="44">
        <f>T104</f>
        <v>0</v>
      </c>
      <c r="D104" s="44">
        <f>V104</f>
        <v>0</v>
      </c>
      <c r="E104" s="44">
        <f>X104</f>
        <v>0</v>
      </c>
      <c r="F104" s="44">
        <f>Z104</f>
        <v>0</v>
      </c>
      <c r="G104" s="44">
        <v>4.7</v>
      </c>
      <c r="H104" s="45">
        <f>AD104</f>
        <v>0</v>
      </c>
      <c r="I104" s="46">
        <f>SUM(B104:H104)</f>
        <v>4.7</v>
      </c>
      <c r="J104" s="47">
        <v>96</v>
      </c>
      <c r="K104" s="80"/>
      <c r="L104"/>
      <c r="M104" s="126"/>
      <c r="N104" s="49"/>
      <c r="O104" s="79"/>
      <c r="P104" s="51"/>
      <c r="Q104" s="52"/>
      <c r="R104" s="53"/>
      <c r="S104" s="52"/>
      <c r="T104" s="54"/>
      <c r="U104" s="52"/>
      <c r="V104" s="54"/>
      <c r="W104" s="52"/>
      <c r="X104" s="54"/>
      <c r="Y104" s="52"/>
      <c r="Z104" s="54"/>
      <c r="AA104" s="55"/>
      <c r="AB104" s="52"/>
      <c r="AC104" s="56"/>
      <c r="AD104" s="57"/>
      <c r="AE104" s="58"/>
      <c r="AF104" s="59"/>
      <c r="AG104" s="60"/>
      <c r="AH104" s="61"/>
      <c r="AI104" s="62"/>
      <c r="AJ104" s="63"/>
      <c r="AK104" s="64"/>
      <c r="AL104" s="65"/>
      <c r="AM104" s="65"/>
      <c r="AN104" s="66"/>
      <c r="AO104" s="66"/>
      <c r="AP104" s="67"/>
      <c r="AQ104" s="68"/>
      <c r="AR104" s="69"/>
      <c r="AS104" s="70"/>
      <c r="AT104" s="71"/>
      <c r="AU104" s="72"/>
      <c r="AV104" s="73"/>
      <c r="AW104" s="74"/>
      <c r="AX104" s="75"/>
      <c r="AY104" s="76"/>
    </row>
    <row r="105" spans="1:51" s="77" customFormat="1" ht="25.15" customHeight="1" x14ac:dyDescent="0.25">
      <c r="A105" s="43" t="s">
        <v>149</v>
      </c>
      <c r="B105" s="44">
        <f>R105</f>
        <v>0</v>
      </c>
      <c r="C105" s="44">
        <f>T105</f>
        <v>0</v>
      </c>
      <c r="D105" s="44">
        <f>V105</f>
        <v>0</v>
      </c>
      <c r="E105" s="44">
        <f>X105</f>
        <v>0</v>
      </c>
      <c r="F105" s="44">
        <f>Z105</f>
        <v>0</v>
      </c>
      <c r="G105" s="44">
        <f>AC105</f>
        <v>0</v>
      </c>
      <c r="H105" s="45">
        <f>AD105</f>
        <v>0</v>
      </c>
      <c r="I105" s="46">
        <f>SUM(B105:H105)</f>
        <v>0</v>
      </c>
      <c r="J105" s="47">
        <v>97</v>
      </c>
      <c r="K105" s="80"/>
      <c r="L105"/>
      <c r="M105" s="126"/>
      <c r="N105" s="49"/>
      <c r="O105" s="79"/>
      <c r="P105" s="51"/>
      <c r="Q105" s="52"/>
      <c r="R105" s="53"/>
      <c r="S105" s="52"/>
      <c r="T105" s="54"/>
      <c r="U105" s="52"/>
      <c r="V105" s="54"/>
      <c r="W105" s="52"/>
      <c r="X105" s="54"/>
      <c r="Y105" s="52"/>
      <c r="Z105" s="54"/>
      <c r="AA105" s="55"/>
      <c r="AB105" s="52"/>
      <c r="AC105" s="56"/>
      <c r="AD105" s="57"/>
      <c r="AE105" s="58"/>
      <c r="AF105" s="59"/>
      <c r="AG105" s="60"/>
      <c r="AH105" s="61"/>
      <c r="AI105" s="62"/>
      <c r="AJ105" s="63"/>
      <c r="AK105" s="64"/>
      <c r="AL105" s="65"/>
      <c r="AM105" s="65"/>
      <c r="AN105" s="66"/>
      <c r="AO105" s="66"/>
      <c r="AP105" s="67"/>
      <c r="AQ105" s="68"/>
      <c r="AR105" s="69"/>
      <c r="AS105" s="70"/>
      <c r="AT105" s="71"/>
      <c r="AU105" s="72"/>
      <c r="AV105" s="73"/>
      <c r="AW105" s="74"/>
      <c r="AX105" s="75"/>
      <c r="AY105" s="76"/>
    </row>
    <row r="106" spans="1:51" s="77" customFormat="1" ht="25.15" customHeight="1" x14ac:dyDescent="0.25">
      <c r="A106" s="43" t="s">
        <v>150</v>
      </c>
      <c r="B106" s="44">
        <v>0</v>
      </c>
      <c r="C106" s="44">
        <f>T106</f>
        <v>0</v>
      </c>
      <c r="D106" s="44">
        <f>V106</f>
        <v>0</v>
      </c>
      <c r="E106" s="44">
        <f>X106</f>
        <v>0</v>
      </c>
      <c r="F106" s="44">
        <f>Z106</f>
        <v>0</v>
      </c>
      <c r="G106" s="44">
        <f>AC106</f>
        <v>0</v>
      </c>
      <c r="H106" s="45">
        <f>AD106</f>
        <v>0</v>
      </c>
      <c r="I106" s="46">
        <f>SUM(B106:H106)</f>
        <v>0</v>
      </c>
      <c r="J106" s="47">
        <v>98</v>
      </c>
      <c r="K106" s="80"/>
      <c r="L106"/>
      <c r="M106" s="126"/>
      <c r="N106" s="49"/>
      <c r="O106" s="79"/>
      <c r="P106" s="51"/>
      <c r="Q106" s="52"/>
      <c r="R106" s="53"/>
      <c r="S106" s="52"/>
      <c r="T106" s="54"/>
      <c r="U106" s="52"/>
      <c r="V106" s="54"/>
      <c r="W106" s="52"/>
      <c r="X106" s="54"/>
      <c r="Y106" s="52"/>
      <c r="Z106" s="54"/>
      <c r="AA106" s="55"/>
      <c r="AB106" s="52"/>
      <c r="AC106" s="56"/>
      <c r="AD106" s="57"/>
      <c r="AE106" s="58"/>
      <c r="AF106" s="59"/>
      <c r="AG106" s="60"/>
      <c r="AH106" s="61"/>
      <c r="AI106" s="62"/>
      <c r="AJ106" s="63"/>
      <c r="AK106" s="64"/>
      <c r="AL106" s="65"/>
      <c r="AM106" s="65"/>
      <c r="AN106" s="66"/>
      <c r="AO106" s="66"/>
      <c r="AP106" s="67"/>
      <c r="AQ106" s="68"/>
      <c r="AR106" s="69"/>
      <c r="AS106" s="70"/>
      <c r="AT106" s="71"/>
      <c r="AU106" s="72"/>
      <c r="AV106" s="73"/>
      <c r="AW106" s="74"/>
      <c r="AX106" s="75"/>
      <c r="AY106" s="76"/>
    </row>
    <row r="107" spans="1:51" s="77" customFormat="1" ht="25.15" customHeight="1" x14ac:dyDescent="0.25">
      <c r="A107" s="43" t="s">
        <v>151</v>
      </c>
      <c r="B107" s="44">
        <f>R107</f>
        <v>0</v>
      </c>
      <c r="C107" s="44">
        <f>T107</f>
        <v>0</v>
      </c>
      <c r="D107" s="44">
        <f>V107</f>
        <v>0</v>
      </c>
      <c r="E107" s="44">
        <f>X107</f>
        <v>0</v>
      </c>
      <c r="F107" s="44">
        <f>Z107</f>
        <v>0</v>
      </c>
      <c r="G107" s="44">
        <f>AC107</f>
        <v>0</v>
      </c>
      <c r="H107" s="45">
        <f>AD107</f>
        <v>0</v>
      </c>
      <c r="I107" s="46">
        <f>SUM(B107:H107)</f>
        <v>0</v>
      </c>
      <c r="J107" s="47">
        <v>99</v>
      </c>
      <c r="K107" s="80"/>
      <c r="L107"/>
      <c r="M107" s="126"/>
      <c r="N107" s="49"/>
      <c r="O107" s="79"/>
      <c r="P107" s="51"/>
      <c r="Q107" s="52"/>
      <c r="R107" s="53"/>
      <c r="S107" s="52"/>
      <c r="T107" s="54"/>
      <c r="U107" s="52"/>
      <c r="V107" s="54"/>
      <c r="W107" s="52"/>
      <c r="X107" s="54"/>
      <c r="Y107" s="52"/>
      <c r="Z107" s="54"/>
      <c r="AA107" s="55"/>
      <c r="AB107" s="52"/>
      <c r="AC107" s="56"/>
      <c r="AD107" s="57"/>
      <c r="AE107" s="58"/>
      <c r="AF107" s="59"/>
      <c r="AG107" s="60"/>
      <c r="AH107" s="61"/>
      <c r="AI107" s="62"/>
      <c r="AJ107" s="63"/>
      <c r="AK107" s="64"/>
      <c r="AL107" s="65"/>
      <c r="AM107" s="65"/>
      <c r="AN107" s="66"/>
      <c r="AO107" s="66"/>
      <c r="AP107" s="67"/>
      <c r="AQ107" s="68"/>
      <c r="AR107" s="69"/>
      <c r="AS107" s="70"/>
      <c r="AT107" s="71"/>
      <c r="AU107" s="72"/>
      <c r="AV107" s="73"/>
      <c r="AW107" s="74"/>
      <c r="AX107" s="75"/>
      <c r="AY107" s="76"/>
    </row>
    <row r="108" spans="1:51" s="77" customFormat="1" ht="195" customHeight="1" x14ac:dyDescent="0.25">
      <c r="A108" s="103" t="s">
        <v>152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L108"/>
      <c r="M108" s="2"/>
      <c r="N108" s="83"/>
      <c r="O108" s="83"/>
      <c r="P108" s="83"/>
      <c r="Q108" s="84"/>
      <c r="R108" s="83"/>
      <c r="S108" s="83"/>
      <c r="T108" s="83"/>
      <c r="U108" s="83"/>
      <c r="V108" s="83"/>
      <c r="W108" s="83"/>
      <c r="X108" s="83"/>
      <c r="Y108" s="83"/>
      <c r="Z108" s="83"/>
      <c r="AA108" s="85"/>
      <c r="AB108" s="83"/>
      <c r="AC108" s="83"/>
      <c r="AD108" s="86"/>
      <c r="AE108" s="86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</row>
    <row r="109" spans="1:51" s="88" customFormat="1" ht="20.100000000000001" customHeight="1" x14ac:dyDescent="0.25">
      <c r="A109" s="88" t="s">
        <v>153</v>
      </c>
      <c r="I109" s="89"/>
      <c r="J109" s="89"/>
      <c r="K109" s="89"/>
      <c r="L109"/>
      <c r="M109" s="90"/>
      <c r="N109" s="91"/>
      <c r="O109" s="91"/>
      <c r="P109" s="91"/>
      <c r="Q109" s="92"/>
      <c r="R109" s="91"/>
      <c r="S109" s="91"/>
      <c r="T109" s="91"/>
      <c r="U109" s="91"/>
      <c r="V109" s="91"/>
      <c r="W109" s="91"/>
      <c r="X109" s="91"/>
      <c r="Y109" s="91"/>
      <c r="Z109" s="91"/>
      <c r="AA109" s="93"/>
      <c r="AB109" s="91"/>
      <c r="AC109" s="91"/>
      <c r="AD109" s="94"/>
      <c r="AE109" s="94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</row>
  </sheetData>
  <sortState ref="A9:I107">
    <sortCondition descending="1" ref="I9:I107"/>
  </sortState>
  <mergeCells count="28">
    <mergeCell ref="G6:G8"/>
    <mergeCell ref="H6:H8"/>
    <mergeCell ref="B7:E7"/>
    <mergeCell ref="F7:F8"/>
    <mergeCell ref="M9:M107"/>
    <mergeCell ref="A108:J108"/>
    <mergeCell ref="AV1:AX2"/>
    <mergeCell ref="AV3:AV4"/>
    <mergeCell ref="AW3:AW4"/>
    <mergeCell ref="AX3:AX4"/>
    <mergeCell ref="A5:A8"/>
    <mergeCell ref="B5:F5"/>
    <mergeCell ref="I5:I8"/>
    <mergeCell ref="J5:J8"/>
    <mergeCell ref="AA5:AA8"/>
    <mergeCell ref="B6:F6"/>
    <mergeCell ref="AN1:AO1"/>
    <mergeCell ref="AP1:AP4"/>
    <mergeCell ref="AQ1:AQ4"/>
    <mergeCell ref="AR1:AR4"/>
    <mergeCell ref="AT1:AT4"/>
    <mergeCell ref="AU1:AU4"/>
    <mergeCell ref="A1:J1"/>
    <mergeCell ref="AF1:AF4"/>
    <mergeCell ref="AG1:AG4"/>
    <mergeCell ref="AH1:AI1"/>
    <mergeCell ref="AJ1:AK1"/>
    <mergeCell ref="AL1:AM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cp:lastPrinted>2022-07-12T08:36:16Z</cp:lastPrinted>
  <dcterms:created xsi:type="dcterms:W3CDTF">2022-06-27T10:52:33Z</dcterms:created>
  <dcterms:modified xsi:type="dcterms:W3CDTF">2022-07-12T09:02:56Z</dcterms:modified>
</cp:coreProperties>
</file>