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AVNI.PC-GLAVNI\Desktop\Bodovna rang lista\Bodovna rang lista nastavnika, stručnih saradnika i saradnik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K52" i="1"/>
  <c r="J52" i="1"/>
  <c r="I52" i="1"/>
  <c r="AI51" i="1"/>
  <c r="AF51" i="1"/>
  <c r="AD51" i="1"/>
  <c r="AB51" i="1"/>
  <c r="Z51" i="1"/>
  <c r="X51" i="1"/>
  <c r="V51" i="1"/>
  <c r="AG51" i="1" s="1"/>
  <c r="L51" i="1"/>
  <c r="K51" i="1"/>
  <c r="J51" i="1"/>
  <c r="I51" i="1"/>
  <c r="L50" i="1"/>
  <c r="K50" i="1"/>
  <c r="J50" i="1"/>
  <c r="I50" i="1"/>
  <c r="L49" i="1"/>
  <c r="K49" i="1"/>
  <c r="J49" i="1"/>
  <c r="I49" i="1"/>
  <c r="BG48" i="1"/>
  <c r="BE48" i="1"/>
  <c r="BC48" i="1"/>
  <c r="BA48" i="1"/>
  <c r="AY48" i="1"/>
  <c r="AW48" i="1"/>
  <c r="AU48" i="1"/>
  <c r="AS48" i="1"/>
  <c r="AQ48" i="1"/>
  <c r="AO48" i="1"/>
  <c r="AI48" i="1"/>
  <c r="AF48" i="1"/>
  <c r="AD48" i="1"/>
  <c r="AB48" i="1"/>
  <c r="Z48" i="1"/>
  <c r="X48" i="1"/>
  <c r="V48" i="1"/>
  <c r="AG48" i="1" s="1"/>
  <c r="L48" i="1"/>
  <c r="BF48" i="1" s="1"/>
  <c r="K48" i="1"/>
  <c r="J48" i="1"/>
  <c r="I48" i="1"/>
  <c r="L47" i="1"/>
  <c r="K47" i="1"/>
  <c r="J47" i="1"/>
  <c r="I47" i="1"/>
  <c r="K46" i="1"/>
  <c r="J46" i="1"/>
  <c r="I46" i="1"/>
  <c r="K45" i="1"/>
  <c r="J45" i="1"/>
  <c r="I45" i="1"/>
  <c r="L44" i="1"/>
  <c r="K44" i="1"/>
  <c r="J44" i="1"/>
  <c r="I44" i="1"/>
  <c r="K43" i="1"/>
  <c r="J43" i="1"/>
  <c r="I43" i="1"/>
  <c r="K42" i="1"/>
  <c r="J42" i="1"/>
  <c r="I42" i="1"/>
  <c r="K41" i="1"/>
  <c r="J41" i="1"/>
  <c r="I41" i="1"/>
  <c r="L40" i="1"/>
  <c r="K40" i="1"/>
  <c r="J40" i="1"/>
  <c r="I40" i="1"/>
  <c r="K39" i="1"/>
  <c r="J39" i="1"/>
  <c r="I39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Z34" i="1"/>
  <c r="Z42" i="1" s="1"/>
  <c r="K34" i="1"/>
  <c r="J34" i="1"/>
  <c r="I34" i="1"/>
  <c r="D34" i="1"/>
  <c r="L33" i="1"/>
  <c r="K33" i="1"/>
  <c r="J33" i="1"/>
  <c r="I33" i="1"/>
  <c r="E33" i="1"/>
  <c r="K32" i="1"/>
  <c r="J32" i="1"/>
  <c r="I32" i="1"/>
  <c r="L31" i="1"/>
  <c r="K31" i="1"/>
  <c r="J31" i="1"/>
  <c r="I31" i="1"/>
  <c r="K30" i="1"/>
  <c r="J30" i="1"/>
  <c r="I30" i="1"/>
  <c r="L29" i="1"/>
  <c r="K29" i="1"/>
  <c r="J29" i="1"/>
  <c r="I29" i="1"/>
  <c r="J28" i="1"/>
  <c r="I28" i="1"/>
  <c r="L27" i="1"/>
  <c r="K27" i="1"/>
  <c r="J27" i="1"/>
  <c r="I27" i="1"/>
  <c r="AF26" i="1"/>
  <c r="G26" i="1" s="1"/>
  <c r="X26" i="1"/>
  <c r="X35" i="1" s="1"/>
  <c r="X43" i="1" s="1"/>
  <c r="L26" i="1"/>
  <c r="K26" i="1"/>
  <c r="J26" i="1"/>
  <c r="I26" i="1"/>
  <c r="L25" i="1"/>
  <c r="K25" i="1"/>
  <c r="J25" i="1"/>
  <c r="I25" i="1"/>
  <c r="F25" i="1"/>
  <c r="L24" i="1"/>
  <c r="K24" i="1"/>
  <c r="J24" i="1"/>
  <c r="I24" i="1"/>
  <c r="K23" i="1"/>
  <c r="J23" i="1"/>
  <c r="I23" i="1"/>
  <c r="L22" i="1"/>
  <c r="K22" i="1"/>
  <c r="J22" i="1"/>
  <c r="I22" i="1"/>
  <c r="L21" i="1"/>
  <c r="K21" i="1"/>
  <c r="J21" i="1"/>
  <c r="I21" i="1"/>
  <c r="AD20" i="1"/>
  <c r="AD29" i="1" s="1"/>
  <c r="AD38" i="1" s="1"/>
  <c r="Z20" i="1"/>
  <c r="Z29" i="1" s="1"/>
  <c r="V20" i="1"/>
  <c r="V29" i="1" s="1"/>
  <c r="K20" i="1"/>
  <c r="J20" i="1"/>
  <c r="I20" i="1"/>
  <c r="F20" i="1"/>
  <c r="AI19" i="1"/>
  <c r="AI28" i="1" s="1"/>
  <c r="AI37" i="1" s="1"/>
  <c r="AI44" i="1" s="1"/>
  <c r="AI52" i="1" s="1"/>
  <c r="H52" i="1" s="1"/>
  <c r="AF19" i="1"/>
  <c r="AF28" i="1" s="1"/>
  <c r="AB19" i="1"/>
  <c r="AB28" i="1" s="1"/>
  <c r="X19" i="1"/>
  <c r="X28" i="1" s="1"/>
  <c r="K19" i="1"/>
  <c r="J19" i="1"/>
  <c r="I19" i="1"/>
  <c r="G19" i="1"/>
  <c r="E19" i="1"/>
  <c r="C19" i="1"/>
  <c r="K18" i="1"/>
  <c r="J18" i="1"/>
  <c r="I18" i="1"/>
  <c r="AI17" i="1"/>
  <c r="AI26" i="1" s="1"/>
  <c r="AI35" i="1" s="1"/>
  <c r="AI43" i="1" s="1"/>
  <c r="AI50" i="1" s="1"/>
  <c r="H50" i="1" s="1"/>
  <c r="AF17" i="1"/>
  <c r="AD17" i="1"/>
  <c r="AD26" i="1" s="1"/>
  <c r="AD35" i="1" s="1"/>
  <c r="AD43" i="1" s="1"/>
  <c r="AB17" i="1"/>
  <c r="AB26" i="1" s="1"/>
  <c r="AB35" i="1" s="1"/>
  <c r="AB43" i="1" s="1"/>
  <c r="AB50" i="1" s="1"/>
  <c r="E50" i="1" s="1"/>
  <c r="Z17" i="1"/>
  <c r="Z26" i="1" s="1"/>
  <c r="X17" i="1"/>
  <c r="V17" i="1"/>
  <c r="V26" i="1" s="1"/>
  <c r="L17" i="1"/>
  <c r="K17" i="1"/>
  <c r="J17" i="1"/>
  <c r="I17" i="1"/>
  <c r="F17" i="1"/>
  <c r="C17" i="1"/>
  <c r="AI16" i="1"/>
  <c r="AI25" i="1" s="1"/>
  <c r="AI34" i="1" s="1"/>
  <c r="AI42" i="1" s="1"/>
  <c r="AI49" i="1" s="1"/>
  <c r="H49" i="1" s="1"/>
  <c r="AF16" i="1"/>
  <c r="G16" i="1" s="1"/>
  <c r="AD16" i="1"/>
  <c r="AD25" i="1" s="1"/>
  <c r="AD34" i="1" s="1"/>
  <c r="AB16" i="1"/>
  <c r="AB25" i="1" s="1"/>
  <c r="Z16" i="1"/>
  <c r="Z25" i="1" s="1"/>
  <c r="D25" i="1" s="1"/>
  <c r="X16" i="1"/>
  <c r="C16" i="1" s="1"/>
  <c r="V16" i="1"/>
  <c r="V25" i="1" s="1"/>
  <c r="L16" i="1"/>
  <c r="K16" i="1"/>
  <c r="J16" i="1"/>
  <c r="I16" i="1"/>
  <c r="F16" i="1"/>
  <c r="D16" i="1"/>
  <c r="AI15" i="1"/>
  <c r="AI24" i="1" s="1"/>
  <c r="AI33" i="1" s="1"/>
  <c r="AF15" i="1"/>
  <c r="AF24" i="1" s="1"/>
  <c r="AF33" i="1" s="1"/>
  <c r="G33" i="1" s="1"/>
  <c r="AD15" i="1"/>
  <c r="AD24" i="1" s="1"/>
  <c r="AB15" i="1"/>
  <c r="AB24" i="1" s="1"/>
  <c r="AB33" i="1" s="1"/>
  <c r="Z15" i="1"/>
  <c r="D15" i="1" s="1"/>
  <c r="X15" i="1"/>
  <c r="X24" i="1" s="1"/>
  <c r="V15" i="1"/>
  <c r="V24" i="1" s="1"/>
  <c r="L15" i="1"/>
  <c r="K15" i="1"/>
  <c r="J15" i="1"/>
  <c r="I15" i="1"/>
  <c r="F15" i="1"/>
  <c r="C15" i="1"/>
  <c r="AD14" i="1"/>
  <c r="AD23" i="1" s="1"/>
  <c r="Z14" i="1"/>
  <c r="Z23" i="1" s="1"/>
  <c r="Z32" i="1" s="1"/>
  <c r="V14" i="1"/>
  <c r="V23" i="1" s="1"/>
  <c r="L14" i="1"/>
  <c r="K14" i="1"/>
  <c r="J14" i="1"/>
  <c r="I14" i="1"/>
  <c r="F14" i="1"/>
  <c r="AI13" i="1"/>
  <c r="AI22" i="1" s="1"/>
  <c r="AF13" i="1"/>
  <c r="AF22" i="1" s="1"/>
  <c r="AD13" i="1"/>
  <c r="F13" i="1" s="1"/>
  <c r="AB13" i="1"/>
  <c r="AB22" i="1" s="1"/>
  <c r="AB31" i="1" s="1"/>
  <c r="AB40" i="1" s="1"/>
  <c r="AB47" i="1" s="1"/>
  <c r="Z13" i="1"/>
  <c r="Z22" i="1" s="1"/>
  <c r="X13" i="1"/>
  <c r="X22" i="1" s="1"/>
  <c r="V13" i="1"/>
  <c r="V22" i="1" s="1"/>
  <c r="L13" i="1"/>
  <c r="K13" i="1"/>
  <c r="J13" i="1"/>
  <c r="I13" i="1"/>
  <c r="G13" i="1"/>
  <c r="C13" i="1"/>
  <c r="M13" i="1" s="1"/>
  <c r="AI12" i="1"/>
  <c r="AI21" i="1" s="1"/>
  <c r="AI30" i="1" s="1"/>
  <c r="AI39" i="1" s="1"/>
  <c r="AI46" i="1" s="1"/>
  <c r="AF12" i="1"/>
  <c r="G12" i="1" s="1"/>
  <c r="AD12" i="1"/>
  <c r="AD21" i="1" s="1"/>
  <c r="AB12" i="1"/>
  <c r="AB21" i="1" s="1"/>
  <c r="AB30" i="1" s="1"/>
  <c r="AB39" i="1" s="1"/>
  <c r="AB46" i="1" s="1"/>
  <c r="E46" i="1" s="1"/>
  <c r="Z12" i="1"/>
  <c r="Z21" i="1" s="1"/>
  <c r="X12" i="1"/>
  <c r="X21" i="1" s="1"/>
  <c r="V12" i="1"/>
  <c r="V21" i="1" s="1"/>
  <c r="L12" i="1"/>
  <c r="K12" i="1"/>
  <c r="J12" i="1"/>
  <c r="I12" i="1"/>
  <c r="F12" i="1"/>
  <c r="D12" i="1"/>
  <c r="C12" i="1"/>
  <c r="AI11" i="1"/>
  <c r="AI20" i="1" s="1"/>
  <c r="AI29" i="1" s="1"/>
  <c r="AI38" i="1" s="1"/>
  <c r="AI45" i="1" s="1"/>
  <c r="AF11" i="1"/>
  <c r="AD11" i="1"/>
  <c r="AB11" i="1"/>
  <c r="Z11" i="1"/>
  <c r="X11" i="1"/>
  <c r="V11" i="1"/>
  <c r="L11" i="1"/>
  <c r="K11" i="1"/>
  <c r="J11" i="1"/>
  <c r="I11" i="1"/>
  <c r="F11" i="1"/>
  <c r="D11" i="1"/>
  <c r="AI10" i="1"/>
  <c r="AF10" i="1"/>
  <c r="AD10" i="1"/>
  <c r="AD19" i="1" s="1"/>
  <c r="AB10" i="1"/>
  <c r="Z10" i="1"/>
  <c r="X10" i="1"/>
  <c r="V10" i="1"/>
  <c r="V19" i="1" s="1"/>
  <c r="K10" i="1"/>
  <c r="J10" i="1"/>
  <c r="I10" i="1"/>
  <c r="G10" i="1"/>
  <c r="C10" i="1"/>
  <c r="AI9" i="1"/>
  <c r="AF9" i="1"/>
  <c r="AD9" i="1"/>
  <c r="AD18" i="1" s="1"/>
  <c r="AB9" i="1"/>
  <c r="Z9" i="1"/>
  <c r="Z18" i="1" s="1"/>
  <c r="Z27" i="1" s="1"/>
  <c r="X9" i="1"/>
  <c r="V9" i="1"/>
  <c r="V18" i="1" s="1"/>
  <c r="K9" i="1"/>
  <c r="J9" i="1"/>
  <c r="I9" i="1"/>
  <c r="G9" i="1"/>
  <c r="F9" i="1"/>
  <c r="E9" i="1"/>
  <c r="D9" i="1"/>
  <c r="C9" i="1"/>
  <c r="M9" i="1" s="1"/>
  <c r="BB5" i="1"/>
  <c r="AX5" i="1"/>
  <c r="AV5" i="1"/>
  <c r="AT5" i="1"/>
  <c r="AR5" i="1"/>
  <c r="BG9" i="1" l="1"/>
  <c r="BE9" i="1"/>
  <c r="BC9" i="1"/>
  <c r="BA9" i="1"/>
  <c r="AY9" i="1"/>
  <c r="AW9" i="1"/>
  <c r="AX9" i="1" s="1"/>
  <c r="AX13" i="1" s="1"/>
  <c r="AU9" i="1"/>
  <c r="AS9" i="1"/>
  <c r="AQ9" i="1"/>
  <c r="AO9" i="1"/>
  <c r="BF9" i="1"/>
  <c r="BB9" i="1"/>
  <c r="BB13" i="1" s="1"/>
  <c r="AT9" i="1"/>
  <c r="AT13" i="1" s="1"/>
  <c r="AP9" i="1"/>
  <c r="BD9" i="1"/>
  <c r="AV9" i="1"/>
  <c r="AZ9" i="1"/>
  <c r="AR9" i="1"/>
  <c r="Z36" i="1"/>
  <c r="D36" i="1" s="1"/>
  <c r="D27" i="1"/>
  <c r="AD28" i="1"/>
  <c r="F19" i="1"/>
  <c r="AF20" i="1"/>
  <c r="G11" i="1"/>
  <c r="Z30" i="1"/>
  <c r="D21" i="1"/>
  <c r="AD30" i="1"/>
  <c r="F21" i="1"/>
  <c r="AF31" i="1"/>
  <c r="G22" i="1"/>
  <c r="V27" i="1"/>
  <c r="AG18" i="1"/>
  <c r="AD27" i="1"/>
  <c r="F18" i="1"/>
  <c r="AI14" i="1"/>
  <c r="AI23" i="1" s="1"/>
  <c r="AI32" i="1" s="1"/>
  <c r="AI41" i="1" s="1"/>
  <c r="AI18" i="1"/>
  <c r="AI27" i="1" s="1"/>
  <c r="V28" i="1"/>
  <c r="AG19" i="1"/>
  <c r="Z19" i="1"/>
  <c r="D10" i="1"/>
  <c r="M10" i="1" s="1"/>
  <c r="AG10" i="1"/>
  <c r="X20" i="1"/>
  <c r="C11" i="1"/>
  <c r="AB20" i="1"/>
  <c r="AB29" i="1" s="1"/>
  <c r="AB38" i="1" s="1"/>
  <c r="E11" i="1"/>
  <c r="B21" i="1"/>
  <c r="V30" i="1"/>
  <c r="X31" i="1"/>
  <c r="C22" i="1"/>
  <c r="Z41" i="1"/>
  <c r="D41" i="1" s="1"/>
  <c r="D32" i="1"/>
  <c r="V33" i="1"/>
  <c r="AD33" i="1"/>
  <c r="F33" i="1" s="1"/>
  <c r="F24" i="1"/>
  <c r="AB34" i="1"/>
  <c r="E25" i="1"/>
  <c r="M17" i="1"/>
  <c r="C28" i="1"/>
  <c r="X37" i="1"/>
  <c r="G28" i="1"/>
  <c r="AF37" i="1"/>
  <c r="X14" i="1"/>
  <c r="X18" i="1"/>
  <c r="AB14" i="1"/>
  <c r="AB23" i="1" s="1"/>
  <c r="AB32" i="1" s="1"/>
  <c r="AB41" i="1" s="1"/>
  <c r="AB18" i="1"/>
  <c r="AF14" i="1"/>
  <c r="AF23" i="1" s="1"/>
  <c r="AF18" i="1"/>
  <c r="F10" i="1"/>
  <c r="AG11" i="1"/>
  <c r="M12" i="1"/>
  <c r="X30" i="1"/>
  <c r="C21" i="1"/>
  <c r="BF13" i="1"/>
  <c r="BD13" i="1"/>
  <c r="AZ13" i="1"/>
  <c r="AP13" i="1"/>
  <c r="BG13" i="1"/>
  <c r="BE13" i="1"/>
  <c r="BC13" i="1"/>
  <c r="BA13" i="1"/>
  <c r="AY13" i="1"/>
  <c r="AW13" i="1"/>
  <c r="AU13" i="1"/>
  <c r="AV13" i="1" s="1"/>
  <c r="AS13" i="1"/>
  <c r="AQ13" i="1"/>
  <c r="AR13" i="1" s="1"/>
  <c r="AO13" i="1"/>
  <c r="V31" i="1"/>
  <c r="Z31" i="1"/>
  <c r="D22" i="1"/>
  <c r="AI31" i="1"/>
  <c r="AI40" i="1" s="1"/>
  <c r="AI47" i="1" s="1"/>
  <c r="H47" i="1" s="1"/>
  <c r="H22" i="1"/>
  <c r="V32" i="1"/>
  <c r="B23" i="1"/>
  <c r="AD32" i="1"/>
  <c r="F23" i="1"/>
  <c r="F34" i="1"/>
  <c r="AD42" i="1"/>
  <c r="E28" i="1"/>
  <c r="AB37" i="1"/>
  <c r="X50" i="1"/>
  <c r="C50" i="1" s="1"/>
  <c r="C43" i="1"/>
  <c r="AG13" i="1"/>
  <c r="AG14" i="1"/>
  <c r="AG15" i="1"/>
  <c r="V35" i="1"/>
  <c r="AG26" i="1"/>
  <c r="Z35" i="1"/>
  <c r="Z43" i="1" s="1"/>
  <c r="D26" i="1"/>
  <c r="AD50" i="1"/>
  <c r="F50" i="1" s="1"/>
  <c r="F43" i="1"/>
  <c r="AG17" i="1"/>
  <c r="V38" i="1"/>
  <c r="Z38" i="1"/>
  <c r="Z45" i="1" s="1"/>
  <c r="D45" i="1" s="1"/>
  <c r="D29" i="1"/>
  <c r="AD45" i="1"/>
  <c r="F45" i="1" s="1"/>
  <c r="F38" i="1"/>
  <c r="AF21" i="1"/>
  <c r="AD22" i="1"/>
  <c r="Z24" i="1"/>
  <c r="Z33" i="1" s="1"/>
  <c r="D33" i="1" s="1"/>
  <c r="X25" i="1"/>
  <c r="AF25" i="1"/>
  <c r="F26" i="1"/>
  <c r="F29" i="1"/>
  <c r="Z49" i="1"/>
  <c r="D49" i="1" s="1"/>
  <c r="D42" i="1"/>
  <c r="AG9" i="1"/>
  <c r="AG12" i="1"/>
  <c r="B15" i="1"/>
  <c r="M15" i="1" s="1"/>
  <c r="X33" i="1"/>
  <c r="C33" i="1" s="1"/>
  <c r="M33" i="1" s="1"/>
  <c r="C24" i="1"/>
  <c r="E16" i="1"/>
  <c r="M16" i="1" s="1"/>
  <c r="AG16" i="1"/>
  <c r="D17" i="1"/>
  <c r="D20" i="1"/>
  <c r="C26" i="1"/>
  <c r="M26" i="1" s="1"/>
  <c r="V34" i="1"/>
  <c r="F35" i="1"/>
  <c r="AF35" i="1"/>
  <c r="M51" i="1"/>
  <c r="AP48" i="1"/>
  <c r="AZ48" i="1"/>
  <c r="BD48" i="1"/>
  <c r="BF10" i="1" l="1"/>
  <c r="BD10" i="1"/>
  <c r="BB10" i="1"/>
  <c r="AZ10" i="1"/>
  <c r="AV10" i="1"/>
  <c r="AP10" i="1"/>
  <c r="BG10" i="1"/>
  <c r="BC10" i="1"/>
  <c r="AY10" i="1"/>
  <c r="AU10" i="1"/>
  <c r="AQ10" i="1"/>
  <c r="AR10" i="1" s="1"/>
  <c r="BE10" i="1"/>
  <c r="BA10" i="1"/>
  <c r="AW10" i="1"/>
  <c r="AX10" i="1" s="1"/>
  <c r="AO10" i="1"/>
  <c r="AS10" i="1"/>
  <c r="AT10" i="1" s="1"/>
  <c r="BG16" i="1"/>
  <c r="BE16" i="1"/>
  <c r="BC16" i="1"/>
  <c r="BA16" i="1"/>
  <c r="AY16" i="1"/>
  <c r="AW16" i="1"/>
  <c r="AU16" i="1"/>
  <c r="AS16" i="1"/>
  <c r="AQ16" i="1"/>
  <c r="AO16" i="1"/>
  <c r="BF16" i="1"/>
  <c r="BD16" i="1"/>
  <c r="BB16" i="1"/>
  <c r="AZ16" i="1"/>
  <c r="AP16" i="1"/>
  <c r="AF43" i="1"/>
  <c r="G35" i="1"/>
  <c r="V42" i="1"/>
  <c r="AG34" i="1"/>
  <c r="BF33" i="1"/>
  <c r="BD33" i="1"/>
  <c r="AZ33" i="1"/>
  <c r="AP33" i="1"/>
  <c r="BG33" i="1"/>
  <c r="BC33" i="1"/>
  <c r="AY33" i="1"/>
  <c r="AU33" i="1"/>
  <c r="AQ33" i="1"/>
  <c r="BE33" i="1"/>
  <c r="BA33" i="1"/>
  <c r="AW33" i="1"/>
  <c r="AS33" i="1"/>
  <c r="AO33" i="1"/>
  <c r="AF34" i="1"/>
  <c r="G25" i="1"/>
  <c r="AF30" i="1"/>
  <c r="G21" i="1"/>
  <c r="M21" i="1" s="1"/>
  <c r="D43" i="1"/>
  <c r="Z50" i="1"/>
  <c r="D50" i="1" s="1"/>
  <c r="V43" i="1"/>
  <c r="AG35" i="1"/>
  <c r="B35" i="1"/>
  <c r="AB44" i="1"/>
  <c r="E37" i="1"/>
  <c r="AD49" i="1"/>
  <c r="F49" i="1" s="1"/>
  <c r="F42" i="1"/>
  <c r="V41" i="1"/>
  <c r="Z40" i="1"/>
  <c r="Z47" i="1" s="1"/>
  <c r="D47" i="1" s="1"/>
  <c r="D31" i="1"/>
  <c r="V40" i="1"/>
  <c r="AG31" i="1"/>
  <c r="BG12" i="1"/>
  <c r="BE12" i="1"/>
  <c r="BC12" i="1"/>
  <c r="BA12" i="1"/>
  <c r="AY12" i="1"/>
  <c r="AW12" i="1"/>
  <c r="AX12" i="1" s="1"/>
  <c r="AX16" i="1" s="1"/>
  <c r="AU12" i="1"/>
  <c r="AS12" i="1"/>
  <c r="AT12" i="1" s="1"/>
  <c r="AT16" i="1" s="1"/>
  <c r="AQ12" i="1"/>
  <c r="AO12" i="1"/>
  <c r="BF12" i="1"/>
  <c r="BD12" i="1"/>
  <c r="BB12" i="1"/>
  <c r="AZ12" i="1"/>
  <c r="AV12" i="1"/>
  <c r="AV16" i="1" s="1"/>
  <c r="AR12" i="1"/>
  <c r="AR16" i="1" s="1"/>
  <c r="AP12" i="1"/>
  <c r="AF32" i="1"/>
  <c r="G23" i="1"/>
  <c r="C14" i="1"/>
  <c r="M14" i="1" s="1"/>
  <c r="X23" i="1"/>
  <c r="BF17" i="1"/>
  <c r="BD17" i="1"/>
  <c r="BB17" i="1"/>
  <c r="AZ17" i="1"/>
  <c r="AP17" i="1"/>
  <c r="BG17" i="1"/>
  <c r="BE17" i="1"/>
  <c r="BC17" i="1"/>
  <c r="BA17" i="1"/>
  <c r="AY17" i="1"/>
  <c r="AW17" i="1"/>
  <c r="AX17" i="1" s="1"/>
  <c r="AU17" i="1"/>
  <c r="AV17" i="1" s="1"/>
  <c r="AS17" i="1"/>
  <c r="AT17" i="1" s="1"/>
  <c r="AQ17" i="1"/>
  <c r="AR17" i="1" s="1"/>
  <c r="AO17" i="1"/>
  <c r="AB42" i="1"/>
  <c r="E34" i="1"/>
  <c r="AG24" i="1"/>
  <c r="V39" i="1"/>
  <c r="AG30" i="1"/>
  <c r="AG21" i="1"/>
  <c r="AB45" i="1"/>
  <c r="E45" i="1" s="1"/>
  <c r="E38" i="1"/>
  <c r="X29" i="1"/>
  <c r="C20" i="1"/>
  <c r="H27" i="1"/>
  <c r="AI36" i="1"/>
  <c r="BF51" i="1"/>
  <c r="BD51" i="1"/>
  <c r="BB51" i="1"/>
  <c r="AZ51" i="1"/>
  <c r="AX51" i="1"/>
  <c r="AP51" i="1"/>
  <c r="BE51" i="1"/>
  <c r="BA51" i="1"/>
  <c r="AW51" i="1"/>
  <c r="AS51" i="1"/>
  <c r="AT51" i="1" s="1"/>
  <c r="AO51" i="1"/>
  <c r="BG51" i="1"/>
  <c r="AY51" i="1"/>
  <c r="AQ51" i="1"/>
  <c r="AR51" i="1" s="1"/>
  <c r="BC51" i="1"/>
  <c r="AU51" i="1"/>
  <c r="AV51" i="1" s="1"/>
  <c r="BG26" i="1"/>
  <c r="BE26" i="1"/>
  <c r="BC26" i="1"/>
  <c r="BA26" i="1"/>
  <c r="AY26" i="1"/>
  <c r="AW26" i="1"/>
  <c r="AU26" i="1"/>
  <c r="AS26" i="1"/>
  <c r="AQ26" i="1"/>
  <c r="AO26" i="1"/>
  <c r="BD26" i="1"/>
  <c r="AZ26" i="1"/>
  <c r="BF26" i="1"/>
  <c r="AP26" i="1"/>
  <c r="AG25" i="1"/>
  <c r="M24" i="1"/>
  <c r="BF15" i="1"/>
  <c r="BD15" i="1"/>
  <c r="AZ15" i="1"/>
  <c r="AP15" i="1"/>
  <c r="BG15" i="1"/>
  <c r="BE15" i="1"/>
  <c r="BC15" i="1"/>
  <c r="BA15" i="1"/>
  <c r="AY15" i="1"/>
  <c r="AW15" i="1"/>
  <c r="AU15" i="1"/>
  <c r="AS15" i="1"/>
  <c r="AQ15" i="1"/>
  <c r="AO15" i="1"/>
  <c r="X34" i="1"/>
  <c r="C25" i="1"/>
  <c r="M25" i="1" s="1"/>
  <c r="AD31" i="1"/>
  <c r="F22" i="1"/>
  <c r="M22" i="1" s="1"/>
  <c r="AG20" i="1"/>
  <c r="V45" i="1"/>
  <c r="B38" i="1"/>
  <c r="AD41" i="1"/>
  <c r="F41" i="1" s="1"/>
  <c r="F32" i="1"/>
  <c r="AG22" i="1"/>
  <c r="C30" i="1"/>
  <c r="X39" i="1"/>
  <c r="AF27" i="1"/>
  <c r="G18" i="1"/>
  <c r="AB27" i="1"/>
  <c r="AB36" i="1" s="1"/>
  <c r="E36" i="1" s="1"/>
  <c r="E18" i="1"/>
  <c r="X27" i="1"/>
  <c r="C18" i="1"/>
  <c r="M18" i="1" s="1"/>
  <c r="AF44" i="1"/>
  <c r="G37" i="1"/>
  <c r="X44" i="1"/>
  <c r="C37" i="1"/>
  <c r="AG33" i="1"/>
  <c r="C31" i="1"/>
  <c r="X40" i="1"/>
  <c r="M11" i="1"/>
  <c r="Z28" i="1"/>
  <c r="D19" i="1"/>
  <c r="M19" i="1" s="1"/>
  <c r="V37" i="1"/>
  <c r="AG28" i="1"/>
  <c r="B28" i="1"/>
  <c r="AD36" i="1"/>
  <c r="F36" i="1" s="1"/>
  <c r="F27" i="1"/>
  <c r="V36" i="1"/>
  <c r="B27" i="1"/>
  <c r="G31" i="1"/>
  <c r="AF40" i="1"/>
  <c r="AF47" i="1" s="1"/>
  <c r="G47" i="1" s="1"/>
  <c r="AD39" i="1"/>
  <c r="F30" i="1"/>
  <c r="Z39" i="1"/>
  <c r="D30" i="1"/>
  <c r="G20" i="1"/>
  <c r="AF29" i="1"/>
  <c r="AD37" i="1"/>
  <c r="F28" i="1"/>
  <c r="BF22" i="1" l="1"/>
  <c r="BD22" i="1"/>
  <c r="AZ22" i="1"/>
  <c r="AP22" i="1"/>
  <c r="BG22" i="1"/>
  <c r="BE22" i="1"/>
  <c r="BC22" i="1"/>
  <c r="BA22" i="1"/>
  <c r="AY22" i="1"/>
  <c r="AW22" i="1"/>
  <c r="AU22" i="1"/>
  <c r="AS22" i="1"/>
  <c r="AQ22" i="1"/>
  <c r="AO22" i="1"/>
  <c r="BG21" i="1"/>
  <c r="BE21" i="1"/>
  <c r="BC21" i="1"/>
  <c r="BA21" i="1"/>
  <c r="AY21" i="1"/>
  <c r="AW21" i="1"/>
  <c r="AU21" i="1"/>
  <c r="AV21" i="1" s="1"/>
  <c r="AV25" i="1" s="1"/>
  <c r="AS21" i="1"/>
  <c r="AQ21" i="1"/>
  <c r="AR21" i="1" s="1"/>
  <c r="AR25" i="1" s="1"/>
  <c r="AO21" i="1"/>
  <c r="BF21" i="1"/>
  <c r="BD21" i="1"/>
  <c r="BB21" i="1"/>
  <c r="BB25" i="1" s="1"/>
  <c r="AZ21" i="1"/>
  <c r="AX21" i="1"/>
  <c r="AT21" i="1"/>
  <c r="AT25" i="1" s="1"/>
  <c r="AP21" i="1"/>
  <c r="G29" i="1"/>
  <c r="AF38" i="1"/>
  <c r="AG36" i="1"/>
  <c r="B36" i="1"/>
  <c r="BG19" i="1"/>
  <c r="BE19" i="1"/>
  <c r="BC19" i="1"/>
  <c r="BA19" i="1"/>
  <c r="AY19" i="1"/>
  <c r="AW19" i="1"/>
  <c r="AU19" i="1"/>
  <c r="AS19" i="1"/>
  <c r="AQ19" i="1"/>
  <c r="AO19" i="1"/>
  <c r="BF19" i="1"/>
  <c r="BD19" i="1"/>
  <c r="BB19" i="1"/>
  <c r="AZ19" i="1"/>
  <c r="AP19" i="1"/>
  <c r="BG11" i="1"/>
  <c r="BE11" i="1"/>
  <c r="BC11" i="1"/>
  <c r="BA11" i="1"/>
  <c r="AY11" i="1"/>
  <c r="AW11" i="1"/>
  <c r="AU11" i="1"/>
  <c r="AS11" i="1"/>
  <c r="AT11" i="1" s="1"/>
  <c r="AT15" i="1" s="1"/>
  <c r="AT19" i="1" s="1"/>
  <c r="AQ11" i="1"/>
  <c r="AO11" i="1"/>
  <c r="BD11" i="1"/>
  <c r="AZ11" i="1"/>
  <c r="AV11" i="1"/>
  <c r="AV15" i="1" s="1"/>
  <c r="AV19" i="1" s="1"/>
  <c r="AR11" i="1"/>
  <c r="AR15" i="1" s="1"/>
  <c r="AR19" i="1" s="1"/>
  <c r="BF11" i="1"/>
  <c r="AX11" i="1"/>
  <c r="AX15" i="1" s="1"/>
  <c r="AX19" i="1" s="1"/>
  <c r="AP11" i="1"/>
  <c r="BB11" i="1"/>
  <c r="BB15" i="1" s="1"/>
  <c r="X47" i="1"/>
  <c r="C47" i="1" s="1"/>
  <c r="C40" i="1"/>
  <c r="X52" i="1"/>
  <c r="C52" i="1" s="1"/>
  <c r="C44" i="1"/>
  <c r="AF52" i="1"/>
  <c r="G52" i="1" s="1"/>
  <c r="G44" i="1"/>
  <c r="C27" i="1"/>
  <c r="M27" i="1" s="1"/>
  <c r="X36" i="1"/>
  <c r="C36" i="1" s="1"/>
  <c r="G27" i="1"/>
  <c r="AF36" i="1"/>
  <c r="G36" i="1" s="1"/>
  <c r="M30" i="1"/>
  <c r="B45" i="1"/>
  <c r="BG25" i="1"/>
  <c r="BE25" i="1"/>
  <c r="BC25" i="1"/>
  <c r="BA25" i="1"/>
  <c r="AY25" i="1"/>
  <c r="AW25" i="1"/>
  <c r="AU25" i="1"/>
  <c r="AS25" i="1"/>
  <c r="AQ25" i="1"/>
  <c r="AO25" i="1"/>
  <c r="BD25" i="1"/>
  <c r="AZ25" i="1"/>
  <c r="BF25" i="1"/>
  <c r="AX25" i="1"/>
  <c r="AP25" i="1"/>
  <c r="C29" i="1"/>
  <c r="M29" i="1" s="1"/>
  <c r="X38" i="1"/>
  <c r="AG29" i="1"/>
  <c r="BF14" i="1"/>
  <c r="BD14" i="1"/>
  <c r="BB14" i="1"/>
  <c r="BB18" i="1" s="1"/>
  <c r="BB22" i="1" s="1"/>
  <c r="BB26" i="1" s="1"/>
  <c r="AZ14" i="1"/>
  <c r="AP14" i="1"/>
  <c r="BG14" i="1"/>
  <c r="BE14" i="1"/>
  <c r="BC14" i="1"/>
  <c r="BA14" i="1"/>
  <c r="AY14" i="1"/>
  <c r="AW14" i="1"/>
  <c r="AX14" i="1" s="1"/>
  <c r="AX18" i="1" s="1"/>
  <c r="AX22" i="1" s="1"/>
  <c r="AX26" i="1" s="1"/>
  <c r="AU14" i="1"/>
  <c r="AV14" i="1" s="1"/>
  <c r="AV18" i="1" s="1"/>
  <c r="AV22" i="1" s="1"/>
  <c r="AV26" i="1" s="1"/>
  <c r="AS14" i="1"/>
  <c r="AT14" i="1" s="1"/>
  <c r="AT18" i="1" s="1"/>
  <c r="AT22" i="1" s="1"/>
  <c r="AT26" i="1" s="1"/>
  <c r="AQ14" i="1"/>
  <c r="AR14" i="1" s="1"/>
  <c r="AR18" i="1" s="1"/>
  <c r="AR22" i="1" s="1"/>
  <c r="AR26" i="1" s="1"/>
  <c r="AO14" i="1"/>
  <c r="AF41" i="1"/>
  <c r="G41" i="1" s="1"/>
  <c r="G32" i="1"/>
  <c r="AB52" i="1"/>
  <c r="E52" i="1" s="1"/>
  <c r="E44" i="1"/>
  <c r="AD44" i="1"/>
  <c r="F37" i="1"/>
  <c r="Z46" i="1"/>
  <c r="D46" i="1" s="1"/>
  <c r="D39" i="1"/>
  <c r="F39" i="1"/>
  <c r="AD46" i="1"/>
  <c r="F46" i="1" s="1"/>
  <c r="AG27" i="1"/>
  <c r="V44" i="1"/>
  <c r="Z37" i="1"/>
  <c r="Z44" i="1" s="1"/>
  <c r="D28" i="1"/>
  <c r="M28" i="1" s="1"/>
  <c r="M37" i="1"/>
  <c r="BG18" i="1"/>
  <c r="BE18" i="1"/>
  <c r="BC18" i="1"/>
  <c r="BA18" i="1"/>
  <c r="AY18" i="1"/>
  <c r="AW18" i="1"/>
  <c r="AU18" i="1"/>
  <c r="AS18" i="1"/>
  <c r="AQ18" i="1"/>
  <c r="AO18" i="1"/>
  <c r="BF18" i="1"/>
  <c r="BD18" i="1"/>
  <c r="AZ18" i="1"/>
  <c r="AP18" i="1"/>
  <c r="X46" i="1"/>
  <c r="C46" i="1" s="1"/>
  <c r="C39" i="1"/>
  <c r="AD40" i="1"/>
  <c r="F31" i="1"/>
  <c r="M31" i="1" s="1"/>
  <c r="X42" i="1"/>
  <c r="X49" i="1" s="1"/>
  <c r="C49" i="1" s="1"/>
  <c r="C34" i="1"/>
  <c r="BF24" i="1"/>
  <c r="BD24" i="1"/>
  <c r="AZ24" i="1"/>
  <c r="AP24" i="1"/>
  <c r="BE24" i="1"/>
  <c r="BA24" i="1"/>
  <c r="AW24" i="1"/>
  <c r="AS24" i="1"/>
  <c r="AO24" i="1"/>
  <c r="BG24" i="1"/>
  <c r="BC24" i="1"/>
  <c r="AY24" i="1"/>
  <c r="AU24" i="1"/>
  <c r="AQ24" i="1"/>
  <c r="M20" i="1"/>
  <c r="B39" i="1"/>
  <c r="V46" i="1"/>
  <c r="AB49" i="1"/>
  <c r="E49" i="1" s="1"/>
  <c r="E42" i="1"/>
  <c r="X32" i="1"/>
  <c r="C23" i="1"/>
  <c r="M23" i="1" s="1"/>
  <c r="AG23" i="1"/>
  <c r="AG40" i="1"/>
  <c r="B40" i="1"/>
  <c r="V47" i="1"/>
  <c r="B41" i="1"/>
  <c r="M35" i="1"/>
  <c r="V50" i="1"/>
  <c r="B43" i="1"/>
  <c r="AG43" i="1"/>
  <c r="G30" i="1"/>
  <c r="AF39" i="1"/>
  <c r="AG39" i="1" s="1"/>
  <c r="AF42" i="1"/>
  <c r="G34" i="1"/>
  <c r="V49" i="1"/>
  <c r="AG42" i="1"/>
  <c r="AF50" i="1"/>
  <c r="G50" i="1" s="1"/>
  <c r="G43" i="1"/>
  <c r="BF31" i="1" l="1"/>
  <c r="BD31" i="1"/>
  <c r="AZ31" i="1"/>
  <c r="AP31" i="1"/>
  <c r="BG31" i="1"/>
  <c r="BC31" i="1"/>
  <c r="AY31" i="1"/>
  <c r="AU31" i="1"/>
  <c r="AQ31" i="1"/>
  <c r="BE31" i="1"/>
  <c r="BA31" i="1"/>
  <c r="AW31" i="1"/>
  <c r="AS31" i="1"/>
  <c r="AO31" i="1"/>
  <c r="BG28" i="1"/>
  <c r="BE28" i="1"/>
  <c r="BC28" i="1"/>
  <c r="BA28" i="1"/>
  <c r="AY28" i="1"/>
  <c r="AW28" i="1"/>
  <c r="AU28" i="1"/>
  <c r="AS28" i="1"/>
  <c r="AQ28" i="1"/>
  <c r="AO28" i="1"/>
  <c r="BD28" i="1"/>
  <c r="AZ28" i="1"/>
  <c r="BF28" i="1"/>
  <c r="AP28" i="1"/>
  <c r="BG27" i="1"/>
  <c r="BE27" i="1"/>
  <c r="BC27" i="1"/>
  <c r="BA27" i="1"/>
  <c r="AY27" i="1"/>
  <c r="AW27" i="1"/>
  <c r="AU27" i="1"/>
  <c r="AS27" i="1"/>
  <c r="AQ27" i="1"/>
  <c r="AO27" i="1"/>
  <c r="BF27" i="1"/>
  <c r="AP27" i="1"/>
  <c r="BD27" i="1"/>
  <c r="AZ27" i="1"/>
  <c r="V52" i="1"/>
  <c r="B44" i="1"/>
  <c r="AG44" i="1"/>
  <c r="X45" i="1"/>
  <c r="C38" i="1"/>
  <c r="AG38" i="1"/>
  <c r="AF46" i="1"/>
  <c r="G46" i="1" s="1"/>
  <c r="G39" i="1"/>
  <c r="B50" i="1"/>
  <c r="M50" i="1" s="1"/>
  <c r="AG50" i="1"/>
  <c r="B47" i="1"/>
  <c r="BF23" i="1"/>
  <c r="BD23" i="1"/>
  <c r="BB23" i="1"/>
  <c r="BB27" i="1" s="1"/>
  <c r="BB31" i="1" s="1"/>
  <c r="BB35" i="1" s="1"/>
  <c r="AZ23" i="1"/>
  <c r="AR23" i="1"/>
  <c r="AR27" i="1" s="1"/>
  <c r="AR31" i="1" s="1"/>
  <c r="AR35" i="1" s="1"/>
  <c r="BG23" i="1"/>
  <c r="BC23" i="1"/>
  <c r="AY23" i="1"/>
  <c r="AU23" i="1"/>
  <c r="AV23" i="1" s="1"/>
  <c r="AV27" i="1" s="1"/>
  <c r="AV31" i="1" s="1"/>
  <c r="AV35" i="1" s="1"/>
  <c r="AQ23" i="1"/>
  <c r="AO23" i="1"/>
  <c r="BE23" i="1"/>
  <c r="BA23" i="1"/>
  <c r="AW23" i="1"/>
  <c r="AX23" i="1" s="1"/>
  <c r="AX27" i="1" s="1"/>
  <c r="AX31" i="1" s="1"/>
  <c r="AX35" i="1" s="1"/>
  <c r="AS23" i="1"/>
  <c r="AT23" i="1" s="1"/>
  <c r="AT27" i="1" s="1"/>
  <c r="AT31" i="1" s="1"/>
  <c r="AT35" i="1" s="1"/>
  <c r="AP23" i="1"/>
  <c r="AG46" i="1"/>
  <c r="B46" i="1"/>
  <c r="M46" i="1" s="1"/>
  <c r="AD47" i="1"/>
  <c r="F47" i="1" s="1"/>
  <c r="F40" i="1"/>
  <c r="BG37" i="1"/>
  <c r="BE37" i="1"/>
  <c r="BC37" i="1"/>
  <c r="BA37" i="1"/>
  <c r="AY37" i="1"/>
  <c r="AW37" i="1"/>
  <c r="AU37" i="1"/>
  <c r="AS37" i="1"/>
  <c r="AQ37" i="1"/>
  <c r="AO37" i="1"/>
  <c r="BD37" i="1"/>
  <c r="AZ37" i="1"/>
  <c r="BF37" i="1"/>
  <c r="AP37" i="1"/>
  <c r="BF30" i="1"/>
  <c r="BD30" i="1"/>
  <c r="BB30" i="1"/>
  <c r="AZ30" i="1"/>
  <c r="AV30" i="1"/>
  <c r="AP30" i="1"/>
  <c r="BG30" i="1"/>
  <c r="BC30" i="1"/>
  <c r="AY30" i="1"/>
  <c r="AU30" i="1"/>
  <c r="AQ30" i="1"/>
  <c r="AR30" i="1" s="1"/>
  <c r="BE30" i="1"/>
  <c r="BA30" i="1"/>
  <c r="AW30" i="1"/>
  <c r="AX30" i="1" s="1"/>
  <c r="AS30" i="1"/>
  <c r="AT30" i="1" s="1"/>
  <c r="AO30" i="1"/>
  <c r="AF45" i="1"/>
  <c r="G45" i="1" s="1"/>
  <c r="G38" i="1"/>
  <c r="AG49" i="1"/>
  <c r="B49" i="1"/>
  <c r="G42" i="1"/>
  <c r="M42" i="1" s="1"/>
  <c r="AF49" i="1"/>
  <c r="G49" i="1" s="1"/>
  <c r="M43" i="1"/>
  <c r="BG35" i="1"/>
  <c r="BE35" i="1"/>
  <c r="BC35" i="1"/>
  <c r="BA35" i="1"/>
  <c r="AY35" i="1"/>
  <c r="AW35" i="1"/>
  <c r="AU35" i="1"/>
  <c r="AS35" i="1"/>
  <c r="AQ35" i="1"/>
  <c r="AO35" i="1"/>
  <c r="BF35" i="1"/>
  <c r="AP35" i="1"/>
  <c r="BD35" i="1"/>
  <c r="AZ35" i="1"/>
  <c r="M40" i="1"/>
  <c r="C32" i="1"/>
  <c r="M32" i="1" s="1"/>
  <c r="X41" i="1"/>
  <c r="AG32" i="1"/>
  <c r="M39" i="1"/>
  <c r="BF20" i="1"/>
  <c r="BD20" i="1"/>
  <c r="BB20" i="1"/>
  <c r="BB24" i="1" s="1"/>
  <c r="BB28" i="1" s="1"/>
  <c r="AZ20" i="1"/>
  <c r="AP20" i="1"/>
  <c r="BG20" i="1"/>
  <c r="BE20" i="1"/>
  <c r="BC20" i="1"/>
  <c r="BA20" i="1"/>
  <c r="AY20" i="1"/>
  <c r="AW20" i="1"/>
  <c r="AX20" i="1" s="1"/>
  <c r="AX24" i="1" s="1"/>
  <c r="AX28" i="1" s="1"/>
  <c r="AU20" i="1"/>
  <c r="AV20" i="1" s="1"/>
  <c r="AV24" i="1" s="1"/>
  <c r="AV28" i="1" s="1"/>
  <c r="AS20" i="1"/>
  <c r="AT20" i="1" s="1"/>
  <c r="AT24" i="1" s="1"/>
  <c r="AT28" i="1" s="1"/>
  <c r="AQ20" i="1"/>
  <c r="AR20" i="1" s="1"/>
  <c r="AR24" i="1" s="1"/>
  <c r="AR28" i="1" s="1"/>
  <c r="AO20" i="1"/>
  <c r="M34" i="1"/>
  <c r="Z52" i="1"/>
  <c r="D52" i="1" s="1"/>
  <c r="D44" i="1"/>
  <c r="AG37" i="1"/>
  <c r="AD52" i="1"/>
  <c r="F52" i="1" s="1"/>
  <c r="F44" i="1"/>
  <c r="BG29" i="1"/>
  <c r="BE29" i="1"/>
  <c r="BC29" i="1"/>
  <c r="BA29" i="1"/>
  <c r="AY29" i="1"/>
  <c r="AW29" i="1"/>
  <c r="AU29" i="1"/>
  <c r="AS29" i="1"/>
  <c r="AQ29" i="1"/>
  <c r="AR29" i="1" s="1"/>
  <c r="AR33" i="1" s="1"/>
  <c r="AR37" i="1" s="1"/>
  <c r="AO29" i="1"/>
  <c r="BD29" i="1"/>
  <c r="AZ29" i="1"/>
  <c r="AV29" i="1"/>
  <c r="AV33" i="1" s="1"/>
  <c r="AV37" i="1" s="1"/>
  <c r="BF29" i="1"/>
  <c r="BB29" i="1"/>
  <c r="BB33" i="1" s="1"/>
  <c r="BB37" i="1" s="1"/>
  <c r="AX29" i="1"/>
  <c r="AX33" i="1" s="1"/>
  <c r="AX37" i="1" s="1"/>
  <c r="AT29" i="1"/>
  <c r="AT33" i="1" s="1"/>
  <c r="AT37" i="1" s="1"/>
  <c r="AP29" i="1"/>
  <c r="M36" i="1"/>
  <c r="BF42" i="1" l="1"/>
  <c r="BD42" i="1"/>
  <c r="AZ42" i="1"/>
  <c r="AP42" i="1"/>
  <c r="BG42" i="1"/>
  <c r="BC42" i="1"/>
  <c r="AY42" i="1"/>
  <c r="AU42" i="1"/>
  <c r="AQ42" i="1"/>
  <c r="BE42" i="1"/>
  <c r="AW42" i="1"/>
  <c r="AO42" i="1"/>
  <c r="BA42" i="1"/>
  <c r="AS42" i="1"/>
  <c r="BG32" i="1"/>
  <c r="BE32" i="1"/>
  <c r="BC32" i="1"/>
  <c r="BA32" i="1"/>
  <c r="AY32" i="1"/>
  <c r="AW32" i="1"/>
  <c r="AX32" i="1" s="1"/>
  <c r="AX36" i="1" s="1"/>
  <c r="AX40" i="1" s="1"/>
  <c r="AX43" i="1" s="1"/>
  <c r="AX46" i="1" s="1"/>
  <c r="AU32" i="1"/>
  <c r="AS32" i="1"/>
  <c r="AQ32" i="1"/>
  <c r="AO32" i="1"/>
  <c r="BD32" i="1"/>
  <c r="AZ32" i="1"/>
  <c r="AV32" i="1"/>
  <c r="AR32" i="1"/>
  <c r="BF32" i="1"/>
  <c r="BB32" i="1"/>
  <c r="AT32" i="1"/>
  <c r="AP32" i="1"/>
  <c r="M49" i="1"/>
  <c r="BF46" i="1"/>
  <c r="BD46" i="1"/>
  <c r="AZ46" i="1"/>
  <c r="AP46" i="1"/>
  <c r="BG46" i="1"/>
  <c r="BC46" i="1"/>
  <c r="AY46" i="1"/>
  <c r="AU46" i="1"/>
  <c r="AQ46" i="1"/>
  <c r="BA46" i="1"/>
  <c r="AS46" i="1"/>
  <c r="BE46" i="1"/>
  <c r="AW46" i="1"/>
  <c r="AO46" i="1"/>
  <c r="AG47" i="1"/>
  <c r="BF50" i="1"/>
  <c r="BD50" i="1"/>
  <c r="AZ50" i="1"/>
  <c r="AP50" i="1"/>
  <c r="BE50" i="1"/>
  <c r="BA50" i="1"/>
  <c r="AW50" i="1"/>
  <c r="AS50" i="1"/>
  <c r="AO50" i="1"/>
  <c r="BG50" i="1"/>
  <c r="AY50" i="1"/>
  <c r="AQ50" i="1"/>
  <c r="AU50" i="1"/>
  <c r="BC50" i="1"/>
  <c r="M38" i="1"/>
  <c r="AG52" i="1"/>
  <c r="B52" i="1"/>
  <c r="M52" i="1" s="1"/>
  <c r="BG36" i="1"/>
  <c r="BE36" i="1"/>
  <c r="BC36" i="1"/>
  <c r="BA36" i="1"/>
  <c r="AY36" i="1"/>
  <c r="AW36" i="1"/>
  <c r="AU36" i="1"/>
  <c r="AS36" i="1"/>
  <c r="AQ36" i="1"/>
  <c r="AO36" i="1"/>
  <c r="BD36" i="1"/>
  <c r="AZ36" i="1"/>
  <c r="AV36" i="1"/>
  <c r="AR36" i="1"/>
  <c r="BF36" i="1"/>
  <c r="BB36" i="1"/>
  <c r="AT36" i="1"/>
  <c r="AP36" i="1"/>
  <c r="BF34" i="1"/>
  <c r="BD34" i="1"/>
  <c r="BB34" i="1"/>
  <c r="AZ34" i="1"/>
  <c r="AX34" i="1"/>
  <c r="AP34" i="1"/>
  <c r="BE34" i="1"/>
  <c r="BA34" i="1"/>
  <c r="AW34" i="1"/>
  <c r="AS34" i="1"/>
  <c r="AT34" i="1" s="1"/>
  <c r="AO34" i="1"/>
  <c r="BG34" i="1"/>
  <c r="BC34" i="1"/>
  <c r="AY34" i="1"/>
  <c r="AU34" i="1"/>
  <c r="AV34" i="1" s="1"/>
  <c r="AQ34" i="1"/>
  <c r="AR34" i="1" s="1"/>
  <c r="BF39" i="1"/>
  <c r="BD39" i="1"/>
  <c r="BB39" i="1"/>
  <c r="BB42" i="1" s="1"/>
  <c r="AZ39" i="1"/>
  <c r="AV39" i="1"/>
  <c r="AV42" i="1" s="1"/>
  <c r="AP39" i="1"/>
  <c r="BG39" i="1"/>
  <c r="BC39" i="1"/>
  <c r="AY39" i="1"/>
  <c r="AU39" i="1"/>
  <c r="AQ39" i="1"/>
  <c r="AR39" i="1" s="1"/>
  <c r="AR42" i="1" s="1"/>
  <c r="BE39" i="1"/>
  <c r="AW39" i="1"/>
  <c r="AX39" i="1" s="1"/>
  <c r="AX42" i="1" s="1"/>
  <c r="AO39" i="1"/>
  <c r="BA39" i="1"/>
  <c r="AS39" i="1"/>
  <c r="AT39" i="1" s="1"/>
  <c r="AT42" i="1" s="1"/>
  <c r="C41" i="1"/>
  <c r="M41" i="1" s="1"/>
  <c r="AG41" i="1"/>
  <c r="BG40" i="1"/>
  <c r="BE40" i="1"/>
  <c r="BC40" i="1"/>
  <c r="BA40" i="1"/>
  <c r="AY40" i="1"/>
  <c r="AW40" i="1"/>
  <c r="AU40" i="1"/>
  <c r="AS40" i="1"/>
  <c r="AQ40" i="1"/>
  <c r="AR40" i="1" s="1"/>
  <c r="AR43" i="1" s="1"/>
  <c r="AR46" i="1" s="1"/>
  <c r="AO40" i="1"/>
  <c r="BD40" i="1"/>
  <c r="AZ40" i="1"/>
  <c r="AV40" i="1"/>
  <c r="BF40" i="1"/>
  <c r="AP40" i="1"/>
  <c r="BB40" i="1"/>
  <c r="AT40" i="1"/>
  <c r="AT43" i="1" s="1"/>
  <c r="AT46" i="1" s="1"/>
  <c r="BF43" i="1"/>
  <c r="BD43" i="1"/>
  <c r="BB43" i="1"/>
  <c r="BB46" i="1" s="1"/>
  <c r="AZ43" i="1"/>
  <c r="AP43" i="1"/>
  <c r="BE43" i="1"/>
  <c r="BA43" i="1"/>
  <c r="AW43" i="1"/>
  <c r="AS43" i="1"/>
  <c r="AO43" i="1"/>
  <c r="BC43" i="1"/>
  <c r="AU43" i="1"/>
  <c r="AV43" i="1" s="1"/>
  <c r="AV46" i="1" s="1"/>
  <c r="BG43" i="1"/>
  <c r="AY43" i="1"/>
  <c r="AQ43" i="1"/>
  <c r="M47" i="1"/>
  <c r="C45" i="1"/>
  <c r="M45" i="1" s="1"/>
  <c r="AG45" i="1"/>
  <c r="M44" i="1"/>
  <c r="BF44" i="1" l="1"/>
  <c r="BD44" i="1"/>
  <c r="BB44" i="1"/>
  <c r="AZ44" i="1"/>
  <c r="AT44" i="1"/>
  <c r="AP44" i="1"/>
  <c r="BG44" i="1"/>
  <c r="BC44" i="1"/>
  <c r="AY44" i="1"/>
  <c r="AU44" i="1"/>
  <c r="AV44" i="1" s="1"/>
  <c r="AQ44" i="1"/>
  <c r="AR44" i="1" s="1"/>
  <c r="BA44" i="1"/>
  <c r="AS44" i="1"/>
  <c r="BE44" i="1"/>
  <c r="AW44" i="1"/>
  <c r="AX44" i="1" s="1"/>
  <c r="AO44" i="1"/>
  <c r="BG45" i="1"/>
  <c r="BE45" i="1"/>
  <c r="BC45" i="1"/>
  <c r="BA45" i="1"/>
  <c r="AY45" i="1"/>
  <c r="AW45" i="1"/>
  <c r="AX45" i="1" s="1"/>
  <c r="AX48" i="1" s="1"/>
  <c r="AX52" i="1" s="1"/>
  <c r="AU45" i="1"/>
  <c r="AS45" i="1"/>
  <c r="AQ45" i="1"/>
  <c r="AO45" i="1"/>
  <c r="BF45" i="1"/>
  <c r="BB45" i="1"/>
  <c r="BB48" i="1" s="1"/>
  <c r="AT45" i="1"/>
  <c r="AT48" i="1" s="1"/>
  <c r="AP45" i="1"/>
  <c r="AZ45" i="1"/>
  <c r="AR45" i="1"/>
  <c r="AR48" i="1" s="1"/>
  <c r="BD45" i="1"/>
  <c r="AV45" i="1"/>
  <c r="AV48" i="1" s="1"/>
  <c r="BG47" i="1"/>
  <c r="BE47" i="1"/>
  <c r="BC47" i="1"/>
  <c r="BA47" i="1"/>
  <c r="AY47" i="1"/>
  <c r="AW47" i="1"/>
  <c r="AU47" i="1"/>
  <c r="AS47" i="1"/>
  <c r="AQ47" i="1"/>
  <c r="AO47" i="1"/>
  <c r="BF47" i="1"/>
  <c r="BB47" i="1"/>
  <c r="BB50" i="1" s="1"/>
  <c r="AX47" i="1"/>
  <c r="AX50" i="1" s="1"/>
  <c r="AT47" i="1"/>
  <c r="AT50" i="1" s="1"/>
  <c r="AP47" i="1"/>
  <c r="BD47" i="1"/>
  <c r="AV47" i="1"/>
  <c r="AV50" i="1" s="1"/>
  <c r="AZ47" i="1"/>
  <c r="AR47" i="1"/>
  <c r="AR50" i="1" s="1"/>
  <c r="BG41" i="1"/>
  <c r="BE41" i="1"/>
  <c r="BC41" i="1"/>
  <c r="BA41" i="1"/>
  <c r="AY41" i="1"/>
  <c r="AW41" i="1"/>
  <c r="AU41" i="1"/>
  <c r="AS41" i="1"/>
  <c r="AQ41" i="1"/>
  <c r="AO41" i="1"/>
  <c r="BD41" i="1"/>
  <c r="AZ41" i="1"/>
  <c r="AV41" i="1"/>
  <c r="AR41" i="1"/>
  <c r="BB41" i="1"/>
  <c r="AT41" i="1"/>
  <c r="BF41" i="1"/>
  <c r="AX41" i="1"/>
  <c r="AP41" i="1"/>
  <c r="BG52" i="1"/>
  <c r="BE52" i="1"/>
  <c r="BC52" i="1"/>
  <c r="BA52" i="1"/>
  <c r="AY52" i="1"/>
  <c r="AW52" i="1"/>
  <c r="AU52" i="1"/>
  <c r="AS52" i="1"/>
  <c r="AQ52" i="1"/>
  <c r="AO52" i="1"/>
  <c r="BF52" i="1"/>
  <c r="BB52" i="1"/>
  <c r="AT52" i="1"/>
  <c r="AP52" i="1"/>
  <c r="BD52" i="1"/>
  <c r="AV52" i="1"/>
  <c r="AZ52" i="1"/>
  <c r="AR52" i="1"/>
  <c r="BG38" i="1"/>
  <c r="BE38" i="1"/>
  <c r="BC38" i="1"/>
  <c r="BA38" i="1"/>
  <c r="AY38" i="1"/>
  <c r="AW38" i="1"/>
  <c r="AX38" i="1" s="1"/>
  <c r="AU38" i="1"/>
  <c r="AS38" i="1"/>
  <c r="AQ38" i="1"/>
  <c r="AO38" i="1"/>
  <c r="BD38" i="1"/>
  <c r="AZ38" i="1"/>
  <c r="AV38" i="1"/>
  <c r="AR38" i="1"/>
  <c r="BF38" i="1"/>
  <c r="BB38" i="1"/>
  <c r="AT38" i="1"/>
  <c r="AP38" i="1"/>
  <c r="BG49" i="1"/>
  <c r="BE49" i="1"/>
  <c r="BC49" i="1"/>
  <c r="BA49" i="1"/>
  <c r="AY49" i="1"/>
  <c r="AW49" i="1"/>
  <c r="AU49" i="1"/>
  <c r="AS49" i="1"/>
  <c r="AQ49" i="1"/>
  <c r="AR49" i="1" s="1"/>
  <c r="AO49" i="1"/>
  <c r="BD49" i="1"/>
  <c r="AZ49" i="1"/>
  <c r="AV49" i="1"/>
  <c r="BB49" i="1"/>
  <c r="AT49" i="1"/>
  <c r="AX49" i="1"/>
  <c r="BF49" i="1"/>
  <c r="AP49" i="1"/>
</calcChain>
</file>

<file path=xl/sharedStrings.xml><?xml version="1.0" encoding="utf-8"?>
<sst xmlns="http://schemas.openxmlformats.org/spreadsheetml/2006/main" count="118" uniqueCount="114">
  <si>
    <t>Bodovna rang-lista nastavnika, stručnih saradnika i saradnika</t>
  </si>
  <si>
    <t>dijete šehida</t>
  </si>
  <si>
    <t>porodica šehida</t>
  </si>
  <si>
    <t>RVI</t>
  </si>
  <si>
    <t>borac</t>
  </si>
  <si>
    <t>dijete RVI</t>
  </si>
  <si>
    <t>dijete borca</t>
  </si>
  <si>
    <t>priz. i odlik. DOD.</t>
  </si>
  <si>
    <t>dijete priz. i odlik. DOD.</t>
  </si>
  <si>
    <t>org. otpora DOD.</t>
  </si>
  <si>
    <t>mal. borac DOD.</t>
  </si>
  <si>
    <t>dijete um. borca DOD.</t>
  </si>
  <si>
    <t>supruga RVI</t>
  </si>
  <si>
    <t>0-9</t>
  </si>
  <si>
    <t>0-36</t>
  </si>
  <si>
    <t>0-6</t>
  </si>
  <si>
    <t>Ustanova: JU OŠ "MEHMEDALIJA MAK DIZDAR"                         Radno mjesto: B 1 PSIHOLOG</t>
  </si>
  <si>
    <t>X-VII</t>
  </si>
  <si>
    <t>VI-III</t>
  </si>
  <si>
    <t>II i I</t>
  </si>
  <si>
    <t>Prezime i ime kandidata</t>
  </si>
  <si>
    <t>Radni staž/radno iskustvo</t>
  </si>
  <si>
    <t>Vrijeme provedeno na evidenciji službe za zapošljavanje</t>
  </si>
  <si>
    <t>Stručna zvanja</t>
  </si>
  <si>
    <t>Akademska zvanja</t>
  </si>
  <si>
    <t>Posebna priznanja</t>
  </si>
  <si>
    <t>Dopunska prava boraca-branitelja BiH i članova njihovih porodica</t>
  </si>
  <si>
    <t>Ukupni broj bodova</t>
  </si>
  <si>
    <t>Rang</t>
  </si>
  <si>
    <t xml:space="preserve">(1) a) </t>
  </si>
  <si>
    <t>(1) b)</t>
  </si>
  <si>
    <t xml:space="preserve">(1) c) </t>
  </si>
  <si>
    <t>(1) d)</t>
  </si>
  <si>
    <t>(1) e)</t>
  </si>
  <si>
    <t>2.</t>
  </si>
  <si>
    <t>Zbir max 30 osim (1) e)</t>
  </si>
  <si>
    <t>biro</t>
  </si>
  <si>
    <t>(1) a) ili b)</t>
  </si>
  <si>
    <t>(1) a), b) ili c)</t>
  </si>
  <si>
    <t>Član 9.</t>
  </si>
  <si>
    <t>Član 10.</t>
  </si>
  <si>
    <t>Član 11.</t>
  </si>
  <si>
    <t>Član 12.</t>
  </si>
  <si>
    <t>Član 13.</t>
  </si>
  <si>
    <t>Član 14.</t>
  </si>
  <si>
    <t>na</t>
  </si>
  <si>
    <t>pored</t>
  </si>
  <si>
    <t>asis</t>
  </si>
  <si>
    <t>izvan</t>
  </si>
  <si>
    <t>dod u</t>
  </si>
  <si>
    <t>prip</t>
  </si>
  <si>
    <t>max</t>
  </si>
  <si>
    <t>struč</t>
  </si>
  <si>
    <t>akad</t>
  </si>
  <si>
    <t>pos</t>
  </si>
  <si>
    <t>dop</t>
  </si>
  <si>
    <t>stav (1)</t>
  </si>
  <si>
    <t>stav (2)</t>
  </si>
  <si>
    <t>zv</t>
  </si>
  <si>
    <t>priz</t>
  </si>
  <si>
    <t>prav</t>
  </si>
  <si>
    <t>a)</t>
  </si>
  <si>
    <t>b)</t>
  </si>
  <si>
    <t>c)</t>
  </si>
  <si>
    <t>d)</t>
  </si>
  <si>
    <t>e)</t>
  </si>
  <si>
    <t>4,6,8</t>
  </si>
  <si>
    <t>bor</t>
  </si>
  <si>
    <t>Ćehajić Azra</t>
  </si>
  <si>
    <t>Fehrić Zinaida</t>
  </si>
  <si>
    <t>Herenda Lejla</t>
  </si>
  <si>
    <t>Hasečić Meliha</t>
  </si>
  <si>
    <t>Krečo Eldina</t>
  </si>
  <si>
    <t>Ajdinović Semra</t>
  </si>
  <si>
    <t>Dugalija Sanela</t>
  </si>
  <si>
    <t>Rubić Marina</t>
  </si>
  <si>
    <t>Rustempašić Naida</t>
  </si>
  <si>
    <t>Vasilj Andrea</t>
  </si>
  <si>
    <t>Aliefendić Senada</t>
  </si>
  <si>
    <t>Teskerdžić Aida</t>
  </si>
  <si>
    <t>Hadžić Azra</t>
  </si>
  <si>
    <t>Isaković Alma</t>
  </si>
  <si>
    <t>Alić Omerčić Majda</t>
  </si>
  <si>
    <t>Cvjetković Ena</t>
  </si>
  <si>
    <t>Bektešević Aida</t>
  </si>
  <si>
    <t>Hasković Alma</t>
  </si>
  <si>
    <t>Frenjo Malešević Sanja</t>
  </si>
  <si>
    <t>Kovačević Zerina</t>
  </si>
  <si>
    <t>Muhamedagić Medina</t>
  </si>
  <si>
    <t>Duraković Amina</t>
  </si>
  <si>
    <t>Petrović Alma</t>
  </si>
  <si>
    <t>Čorbo Irma</t>
  </si>
  <si>
    <t>Glamoč Elma</t>
  </si>
  <si>
    <t>Redžić Makić Adelisa</t>
  </si>
  <si>
    <t>Hadžović Boloban Alma</t>
  </si>
  <si>
    <t>Zukanović Elma</t>
  </si>
  <si>
    <t>Dervović Emela</t>
  </si>
  <si>
    <t>Kulo Selma</t>
  </si>
  <si>
    <t>Halilović Azra</t>
  </si>
  <si>
    <t>Hajdarpašić Medina</t>
  </si>
  <si>
    <t>Andelija Amila</t>
  </si>
  <si>
    <t>Muminović Lejla</t>
  </si>
  <si>
    <t>Mujić Amila</t>
  </si>
  <si>
    <t>Čengić Saračević Emina</t>
  </si>
  <si>
    <t>Šljivo Samra</t>
  </si>
  <si>
    <t>Hodžić Selma</t>
  </si>
  <si>
    <t>Mrđanović Nerma</t>
  </si>
  <si>
    <t>Mujčić Amela</t>
  </si>
  <si>
    <t>Demirović Aida</t>
  </si>
  <si>
    <t>Mujanović Ajla</t>
  </si>
  <si>
    <t>Mehić Almedina</t>
  </si>
  <si>
    <t>Šakić Adna</t>
  </si>
  <si>
    <t>Napomena: Kandidat čija prijava nije uzeta u razmatranje zbog dostavljanja nepotpune dokumentacije jeTopuz Mirnesa, Zolj Lejla, Tešanović Tamara i Paljanin Hana.</t>
  </si>
  <si>
    <t>Predsjednik Komisije: Aljić Sabina član Komisije: Jahić Larisa član Komisije: Bašić-Šarac Meliha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</si>
</sst>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</font>
    <font>
      <b/>
      <sz val="12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Border="1" applyAlignment="1">
      <alignment vertical="center" textRotation="180"/>
    </xf>
    <xf numFmtId="0" fontId="3" fillId="0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11" borderId="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5" fillId="4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 wrapText="1"/>
    </xf>
    <xf numFmtId="0" fontId="15" fillId="17" borderId="0" xfId="0" applyFont="1" applyFill="1" applyAlignment="1">
      <alignment horizontal="center" wrapText="1"/>
    </xf>
    <xf numFmtId="0" fontId="15" fillId="18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center" wrapText="1"/>
    </xf>
    <xf numFmtId="164" fontId="4" fillId="8" borderId="0" xfId="0" applyNumberFormat="1" applyFont="1" applyFill="1" applyBorder="1" applyAlignment="1">
      <alignment horizontal="center" vertical="center" wrapText="1"/>
    </xf>
    <xf numFmtId="164" fontId="4" fillId="11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15" fillId="4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right" vertical="center"/>
    </xf>
    <xf numFmtId="2" fontId="23" fillId="3" borderId="0" xfId="0" applyNumberFormat="1" applyFont="1" applyFill="1" applyAlignment="1">
      <alignment horizontal="right" vertical="center"/>
    </xf>
    <xf numFmtId="2" fontId="24" fillId="3" borderId="0" xfId="0" applyNumberFormat="1" applyFont="1" applyFill="1" applyAlignment="1">
      <alignment horizontal="right" vertical="center"/>
    </xf>
    <xf numFmtId="2" fontId="14" fillId="3" borderId="0" xfId="0" applyNumberFormat="1" applyFont="1" applyFill="1" applyAlignment="1">
      <alignment horizontal="right" vertical="center"/>
    </xf>
    <xf numFmtId="2" fontId="14" fillId="4" borderId="0" xfId="0" applyNumberFormat="1" applyFont="1" applyFill="1" applyAlignment="1">
      <alignment horizontal="right" vertical="center"/>
    </xf>
    <xf numFmtId="1" fontId="25" fillId="9" borderId="0" xfId="0" applyNumberFormat="1" applyFont="1" applyFill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1" fontId="25" fillId="17" borderId="0" xfId="0" applyNumberFormat="1" applyFont="1" applyFill="1" applyAlignment="1">
      <alignment horizontal="center" vertical="center"/>
    </xf>
    <xf numFmtId="2" fontId="25" fillId="18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>
      <alignment horizontal="center" vertical="center"/>
    </xf>
    <xf numFmtId="2" fontId="5" fillId="5" borderId="0" xfId="1" applyNumberFormat="1" applyFont="1" applyFill="1" applyBorder="1" applyAlignment="1">
      <alignment horizontal="center" vertical="center"/>
    </xf>
    <xf numFmtId="2" fontId="5" fillId="6" borderId="0" xfId="0" applyNumberFormat="1" applyFont="1" applyFill="1" applyBorder="1" applyAlignment="1">
      <alignment horizontal="center" vertical="center"/>
    </xf>
    <xf numFmtId="2" fontId="5" fillId="6" borderId="0" xfId="1" applyNumberFormat="1" applyFont="1" applyFill="1" applyBorder="1" applyAlignment="1">
      <alignment horizontal="center" vertical="center"/>
    </xf>
    <xf numFmtId="2" fontId="5" fillId="7" borderId="0" xfId="1" applyNumberFormat="1" applyFont="1" applyFill="1" applyBorder="1" applyAlignment="1">
      <alignment horizontal="center" vertical="center"/>
    </xf>
    <xf numFmtId="2" fontId="5" fillId="8" borderId="0" xfId="1" applyNumberFormat="1" applyFont="1" applyFill="1" applyBorder="1" applyAlignment="1">
      <alignment horizontal="center" vertical="center"/>
    </xf>
    <xf numFmtId="2" fontId="5" fillId="9" borderId="0" xfId="0" applyNumberFormat="1" applyFont="1" applyFill="1" applyBorder="1" applyAlignment="1">
      <alignment horizontal="center" vertical="center"/>
    </xf>
    <xf numFmtId="2" fontId="5" fillId="10" borderId="0" xfId="0" applyNumberFormat="1" applyFont="1" applyFill="1" applyBorder="1" applyAlignment="1">
      <alignment horizontal="center" vertical="center"/>
    </xf>
    <xf numFmtId="2" fontId="5" fillId="11" borderId="0" xfId="0" applyNumberFormat="1" applyFont="1" applyFill="1" applyBorder="1" applyAlignment="1">
      <alignment horizontal="center" vertical="center"/>
    </xf>
    <xf numFmtId="2" fontId="5" fillId="11" borderId="0" xfId="1" applyNumberFormat="1" applyFont="1" applyFill="1" applyBorder="1" applyAlignment="1">
      <alignment horizontal="center" vertical="center"/>
    </xf>
    <xf numFmtId="2" fontId="5" fillId="12" borderId="0" xfId="0" applyNumberFormat="1" applyFont="1" applyFill="1" applyBorder="1" applyAlignment="1">
      <alignment horizontal="center" vertical="center"/>
    </xf>
    <xf numFmtId="2" fontId="5" fillId="13" borderId="0" xfId="0" applyNumberFormat="1" applyFont="1" applyFill="1" applyBorder="1" applyAlignment="1">
      <alignment horizontal="center" vertical="center"/>
    </xf>
    <xf numFmtId="2" fontId="5" fillId="14" borderId="0" xfId="0" applyNumberFormat="1" applyFont="1" applyFill="1" applyBorder="1" applyAlignment="1">
      <alignment horizontal="center" vertical="center"/>
    </xf>
    <xf numFmtId="2" fontId="5" fillId="15" borderId="0" xfId="0" applyNumberFormat="1" applyFont="1" applyFill="1" applyBorder="1" applyAlignment="1">
      <alignment horizontal="center" vertical="center"/>
    </xf>
    <xf numFmtId="2" fontId="5" fillId="16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7" fillId="0" borderId="0" xfId="0" applyFont="1"/>
    <xf numFmtId="0" fontId="18" fillId="2" borderId="1" xfId="0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16" fillId="2" borderId="0" xfId="0" applyFont="1" applyFill="1"/>
    <xf numFmtId="0" fontId="27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5" fillId="0" borderId="0" xfId="0" applyFont="1"/>
    <xf numFmtId="0" fontId="4" fillId="0" borderId="0" xfId="0" applyFont="1"/>
    <xf numFmtId="0" fontId="6" fillId="0" borderId="0" xfId="0" applyFont="1" applyBorder="1" applyAlignment="1">
      <alignment vertical="center" textRotation="180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textRotation="180"/>
    </xf>
    <xf numFmtId="0" fontId="27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top" wrapText="1"/>
    </xf>
    <xf numFmtId="0" fontId="5" fillId="16" borderId="0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0" fontId="5" fillId="9" borderId="0" xfId="0" applyFont="1" applyFill="1" applyBorder="1" applyAlignment="1">
      <alignment horizontal="center" vertical="top" wrapText="1"/>
    </xf>
    <xf numFmtId="0" fontId="6" fillId="10" borderId="0" xfId="0" applyFont="1" applyFill="1" applyBorder="1" applyAlignment="1">
      <alignment horizontal="center" vertical="top" wrapText="1"/>
    </xf>
    <xf numFmtId="0" fontId="5" fillId="11" borderId="0" xfId="0" applyFont="1" applyFill="1" applyBorder="1" applyAlignment="1">
      <alignment horizontal="center" vertical="top" wrapText="1"/>
    </xf>
    <xf numFmtId="0" fontId="4" fillId="12" borderId="0" xfId="0" applyFont="1" applyFill="1" applyBorder="1" applyAlignment="1">
      <alignment horizontal="center" vertical="top" wrapText="1"/>
    </xf>
    <xf numFmtId="0" fontId="6" fillId="13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4"/>
  <sheetViews>
    <sheetView tabSelected="1" topLeftCell="A52" workbookViewId="0">
      <selection activeCell="H58" sqref="H58"/>
    </sheetView>
  </sheetViews>
  <sheetFormatPr defaultColWidth="9.140625" defaultRowHeight="15" x14ac:dyDescent="0.25"/>
  <cols>
    <col min="1" max="1" width="33.28515625" customWidth="1"/>
    <col min="2" max="7" width="5.7109375" customWidth="1"/>
    <col min="8" max="8" width="14.5703125" customWidth="1"/>
    <col min="9" max="9" width="8.7109375" customWidth="1"/>
    <col min="10" max="10" width="11.7109375" customWidth="1"/>
    <col min="11" max="11" width="10.28515625" customWidth="1"/>
    <col min="12" max="12" width="10.7109375" customWidth="1"/>
    <col min="13" max="13" width="8.7109375" customWidth="1"/>
    <col min="14" max="14" width="6.85546875" customWidth="1"/>
    <col min="15" max="15" width="1.7109375" customWidth="1"/>
    <col min="16" max="16" width="4.140625" customWidth="1"/>
    <col min="17" max="17" width="2" customWidth="1"/>
    <col min="18" max="18" width="21.7109375" bestFit="1" customWidth="1"/>
    <col min="19" max="19" width="19.42578125" bestFit="1" customWidth="1"/>
    <col min="20" max="20" width="10.7109375" bestFit="1" customWidth="1"/>
    <col min="21" max="21" width="3" bestFit="1" customWidth="1"/>
    <col min="22" max="22" width="7.28515625" bestFit="1" customWidth="1"/>
    <col min="23" max="23" width="3" bestFit="1" customWidth="1"/>
    <col min="24" max="24" width="6" bestFit="1" customWidth="1"/>
    <col min="25" max="25" width="3" bestFit="1" customWidth="1"/>
    <col min="26" max="26" width="6" bestFit="1" customWidth="1"/>
    <col min="27" max="27" width="2" bestFit="1" customWidth="1"/>
    <col min="28" max="28" width="6" bestFit="1" customWidth="1"/>
    <col min="29" max="29" width="2" bestFit="1" customWidth="1"/>
    <col min="30" max="30" width="6" bestFit="1" customWidth="1"/>
    <col min="31" max="31" width="3" bestFit="1" customWidth="1"/>
    <col min="32" max="32" width="4.85546875" bestFit="1" customWidth="1"/>
    <col min="33" max="33" width="6" customWidth="1"/>
    <col min="34" max="34" width="3" bestFit="1" customWidth="1"/>
    <col min="35" max="40" width="5.7109375" customWidth="1"/>
    <col min="41" max="41" width="6.140625" customWidth="1"/>
    <col min="42" max="42" width="5.7109375" customWidth="1"/>
    <col min="43" max="43" width="4.5703125" bestFit="1" customWidth="1"/>
    <col min="44" max="44" width="5.42578125" bestFit="1" customWidth="1"/>
    <col min="45" max="45" width="4.5703125" bestFit="1" customWidth="1"/>
    <col min="46" max="46" width="4.7109375" bestFit="1" customWidth="1"/>
    <col min="47" max="47" width="4.5703125" bestFit="1" customWidth="1"/>
    <col min="48" max="48" width="4.42578125" bestFit="1" customWidth="1"/>
    <col min="49" max="56" width="5.7109375" customWidth="1"/>
    <col min="57" max="57" width="5.28515625" bestFit="1" customWidth="1"/>
    <col min="58" max="58" width="5.140625" bestFit="1" customWidth="1"/>
    <col min="59" max="59" width="4.42578125" bestFit="1" customWidth="1"/>
    <col min="60" max="60" width="4.7109375" customWidth="1"/>
  </cols>
  <sheetData>
    <row r="1" spans="1:60" s="6" customFormat="1" ht="16.5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/>
      <c r="Q1" s="1"/>
      <c r="R1"/>
      <c r="S1"/>
      <c r="T1"/>
      <c r="U1" s="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 s="3"/>
      <c r="AO1" s="132" t="s">
        <v>1</v>
      </c>
      <c r="AP1" s="133" t="s">
        <v>2</v>
      </c>
      <c r="AQ1" s="134" t="s">
        <v>3</v>
      </c>
      <c r="AR1" s="134"/>
      <c r="AS1" s="135" t="s">
        <v>4</v>
      </c>
      <c r="AT1" s="135"/>
      <c r="AU1" s="136" t="s">
        <v>5</v>
      </c>
      <c r="AV1" s="136"/>
      <c r="AW1" s="125" t="s">
        <v>6</v>
      </c>
      <c r="AX1" s="125"/>
      <c r="AY1" s="126" t="s">
        <v>7</v>
      </c>
      <c r="AZ1" s="127" t="s">
        <v>8</v>
      </c>
      <c r="BA1" s="128" t="s">
        <v>9</v>
      </c>
      <c r="BB1" s="4"/>
      <c r="BC1" s="129" t="s">
        <v>10</v>
      </c>
      <c r="BD1" s="130" t="s">
        <v>11</v>
      </c>
      <c r="BE1" s="115" t="s">
        <v>12</v>
      </c>
      <c r="BF1" s="115"/>
      <c r="BG1" s="115"/>
      <c r="BH1" s="5"/>
    </row>
    <row r="2" spans="1:60" s="6" customFormat="1" ht="10.15" customHeight="1" x14ac:dyDescent="0.25">
      <c r="A2" s="7"/>
      <c r="M2" s="8"/>
      <c r="N2" s="8"/>
      <c r="O2" s="8"/>
      <c r="P2"/>
      <c r="Q2" s="1"/>
      <c r="R2"/>
      <c r="S2"/>
      <c r="T2"/>
      <c r="U2" s="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 s="3"/>
      <c r="AO2" s="132"/>
      <c r="AP2" s="133"/>
      <c r="AQ2" s="9">
        <v>1</v>
      </c>
      <c r="AR2" s="9" t="s">
        <v>13</v>
      </c>
      <c r="AS2" s="9">
        <v>12</v>
      </c>
      <c r="AT2" s="10" t="s">
        <v>14</v>
      </c>
      <c r="AU2" s="9">
        <v>1</v>
      </c>
      <c r="AV2" s="9" t="s">
        <v>13</v>
      </c>
      <c r="AW2" s="9">
        <v>12</v>
      </c>
      <c r="AX2" s="10" t="s">
        <v>14</v>
      </c>
      <c r="AY2" s="126"/>
      <c r="AZ2" s="127"/>
      <c r="BA2" s="128"/>
      <c r="BB2" s="10" t="s">
        <v>15</v>
      </c>
      <c r="BC2" s="129"/>
      <c r="BD2" s="130"/>
      <c r="BE2" s="115"/>
      <c r="BF2" s="115"/>
      <c r="BG2" s="115"/>
      <c r="BH2" s="11"/>
    </row>
    <row r="3" spans="1:60" s="6" customFormat="1" ht="13.9" customHeight="1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/>
      <c r="Q3" s="1"/>
      <c r="R3"/>
      <c r="S3"/>
      <c r="T3"/>
      <c r="U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 s="3"/>
      <c r="AO3" s="132"/>
      <c r="AP3" s="133"/>
      <c r="AQ3" s="15"/>
      <c r="AR3" s="9">
        <v>0.3</v>
      </c>
      <c r="AS3" s="15"/>
      <c r="AT3" s="9">
        <v>0.1</v>
      </c>
      <c r="AU3" s="15"/>
      <c r="AV3" s="9">
        <v>0.3</v>
      </c>
      <c r="AW3" s="15"/>
      <c r="AX3" s="9">
        <v>0.1</v>
      </c>
      <c r="AY3" s="126"/>
      <c r="AZ3" s="127"/>
      <c r="BA3" s="128"/>
      <c r="BB3" s="9">
        <v>0.3</v>
      </c>
      <c r="BC3" s="129"/>
      <c r="BD3" s="130"/>
      <c r="BE3" s="116" t="s">
        <v>17</v>
      </c>
      <c r="BF3" s="117" t="s">
        <v>18</v>
      </c>
      <c r="BG3" s="118" t="s">
        <v>19</v>
      </c>
      <c r="BH3" s="14"/>
    </row>
    <row r="4" spans="1:60" s="6" customFormat="1" ht="10.15" customHeight="1" x14ac:dyDescent="0.25">
      <c r="A4" s="13"/>
      <c r="M4" s="8"/>
      <c r="N4" s="8"/>
      <c r="O4" s="8"/>
      <c r="P4"/>
      <c r="Q4" s="1"/>
      <c r="R4"/>
      <c r="S4"/>
      <c r="T4"/>
      <c r="U4" s="2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 s="3"/>
      <c r="AO4" s="132"/>
      <c r="AP4" s="133"/>
      <c r="AQ4" s="15"/>
      <c r="AR4" s="16">
        <v>0</v>
      </c>
      <c r="AS4" s="17"/>
      <c r="AT4" s="16">
        <v>0</v>
      </c>
      <c r="AU4" s="18"/>
      <c r="AV4" s="16">
        <v>0</v>
      </c>
      <c r="AW4" s="17"/>
      <c r="AX4" s="16">
        <v>0</v>
      </c>
      <c r="AY4" s="126"/>
      <c r="AZ4" s="127"/>
      <c r="BA4" s="128"/>
      <c r="BB4" s="16">
        <v>0</v>
      </c>
      <c r="BC4" s="129"/>
      <c r="BD4" s="130"/>
      <c r="BE4" s="116"/>
      <c r="BF4" s="117"/>
      <c r="BG4" s="118"/>
      <c r="BH4" s="11"/>
    </row>
    <row r="5" spans="1:60" s="6" customFormat="1" ht="130.9" customHeight="1" x14ac:dyDescent="0.25">
      <c r="A5" s="111" t="s">
        <v>20</v>
      </c>
      <c r="B5" s="119" t="s">
        <v>21</v>
      </c>
      <c r="C5" s="120"/>
      <c r="D5" s="120"/>
      <c r="E5" s="120"/>
      <c r="F5" s="120"/>
      <c r="G5" s="121"/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22" t="s">
        <v>27</v>
      </c>
      <c r="N5" s="122" t="s">
        <v>28</v>
      </c>
      <c r="O5" s="20"/>
      <c r="P5"/>
      <c r="Q5" s="1"/>
      <c r="R5"/>
      <c r="S5"/>
      <c r="T5"/>
      <c r="U5" s="2"/>
      <c r="V5" s="21" t="s">
        <v>29</v>
      </c>
      <c r="W5" s="3"/>
      <c r="X5" s="21" t="s">
        <v>30</v>
      </c>
      <c r="Y5" s="3"/>
      <c r="Z5" s="21" t="s">
        <v>31</v>
      </c>
      <c r="AA5" s="3"/>
      <c r="AB5" s="21" t="s">
        <v>32</v>
      </c>
      <c r="AC5" s="22"/>
      <c r="AD5" s="21" t="s">
        <v>33</v>
      </c>
      <c r="AE5" s="23"/>
      <c r="AF5" s="21" t="s">
        <v>34</v>
      </c>
      <c r="AG5" s="124" t="s">
        <v>35</v>
      </c>
      <c r="AH5" s="3"/>
      <c r="AI5" s="24" t="s">
        <v>36</v>
      </c>
      <c r="AJ5" s="25" t="s">
        <v>37</v>
      </c>
      <c r="AK5" s="26" t="s">
        <v>37</v>
      </c>
      <c r="AL5" s="27" t="s">
        <v>38</v>
      </c>
      <c r="AM5" s="28"/>
      <c r="AN5" s="29"/>
      <c r="AO5" s="9">
        <v>50</v>
      </c>
      <c r="AP5" s="9">
        <v>35</v>
      </c>
      <c r="AQ5" s="15">
        <v>27.5</v>
      </c>
      <c r="AR5" s="30">
        <f>AR3*AR4</f>
        <v>0</v>
      </c>
      <c r="AS5" s="15">
        <v>23.5</v>
      </c>
      <c r="AT5" s="31">
        <f>AT3*AT4</f>
        <v>0</v>
      </c>
      <c r="AU5" s="15">
        <v>20.5</v>
      </c>
      <c r="AV5" s="32">
        <f>AV3*AV4</f>
        <v>0</v>
      </c>
      <c r="AW5" s="15">
        <v>16.399999999999999</v>
      </c>
      <c r="AX5" s="33">
        <f>AX3*AX4</f>
        <v>0</v>
      </c>
      <c r="AY5" s="9">
        <v>10</v>
      </c>
      <c r="AZ5" s="9">
        <v>5</v>
      </c>
      <c r="BA5" s="9">
        <v>3</v>
      </c>
      <c r="BB5" s="34">
        <f>BB3*BB4</f>
        <v>0</v>
      </c>
      <c r="BC5" s="9">
        <v>2</v>
      </c>
      <c r="BD5" s="9">
        <v>1</v>
      </c>
      <c r="BE5" s="9">
        <v>1</v>
      </c>
      <c r="BF5" s="9">
        <v>2</v>
      </c>
      <c r="BG5" s="9">
        <v>3</v>
      </c>
      <c r="BH5" s="20"/>
    </row>
    <row r="6" spans="1:60" s="6" customFormat="1" ht="19.899999999999999" customHeight="1" x14ac:dyDescent="0.25">
      <c r="A6" s="111"/>
      <c r="B6" s="112" t="s">
        <v>39</v>
      </c>
      <c r="C6" s="113"/>
      <c r="D6" s="113"/>
      <c r="E6" s="113"/>
      <c r="F6" s="113"/>
      <c r="G6" s="114"/>
      <c r="H6" s="111" t="s">
        <v>40</v>
      </c>
      <c r="I6" s="111" t="s">
        <v>41</v>
      </c>
      <c r="J6" s="111" t="s">
        <v>42</v>
      </c>
      <c r="K6" s="111" t="s">
        <v>43</v>
      </c>
      <c r="L6" s="111" t="s">
        <v>44</v>
      </c>
      <c r="M6" s="123"/>
      <c r="N6" s="123"/>
      <c r="O6" s="20"/>
      <c r="P6"/>
      <c r="Q6" s="1"/>
      <c r="R6"/>
      <c r="S6"/>
      <c r="T6"/>
      <c r="U6" s="2"/>
      <c r="V6" s="35" t="s">
        <v>45</v>
      </c>
      <c r="W6" s="22"/>
      <c r="X6" s="35" t="s">
        <v>46</v>
      </c>
      <c r="Y6" s="22"/>
      <c r="Z6" s="35" t="s">
        <v>47</v>
      </c>
      <c r="AA6" s="22"/>
      <c r="AB6" s="35" t="s">
        <v>48</v>
      </c>
      <c r="AC6" s="22"/>
      <c r="AD6" s="35" t="s">
        <v>49</v>
      </c>
      <c r="AE6" s="23"/>
      <c r="AF6" s="21" t="s">
        <v>50</v>
      </c>
      <c r="AG6" s="124"/>
      <c r="AH6" s="22"/>
      <c r="AI6" s="24" t="s">
        <v>51</v>
      </c>
      <c r="AJ6" s="36" t="s">
        <v>52</v>
      </c>
      <c r="AK6" s="37" t="s">
        <v>53</v>
      </c>
      <c r="AL6" s="38" t="s">
        <v>54</v>
      </c>
      <c r="AM6" s="39" t="s">
        <v>55</v>
      </c>
      <c r="AN6" s="40"/>
      <c r="AO6" s="9"/>
      <c r="AP6" s="9"/>
      <c r="AQ6" s="15"/>
      <c r="AR6" s="41"/>
      <c r="AS6" s="15"/>
      <c r="AT6" s="41"/>
      <c r="AU6" s="15"/>
      <c r="AV6" s="41"/>
      <c r="AW6" s="15"/>
      <c r="AX6" s="41"/>
      <c r="AY6" s="9"/>
      <c r="AZ6" s="9"/>
      <c r="BA6" s="9"/>
      <c r="BB6" s="41"/>
      <c r="BC6" s="9"/>
      <c r="BD6" s="9"/>
      <c r="BE6" s="9"/>
      <c r="BF6" s="9"/>
      <c r="BG6" s="9"/>
      <c r="BH6" s="20"/>
    </row>
    <row r="7" spans="1:60" s="6" customFormat="1" ht="19.899999999999999" customHeight="1" x14ac:dyDescent="0.25">
      <c r="A7" s="111"/>
      <c r="B7" s="112" t="s">
        <v>56</v>
      </c>
      <c r="C7" s="113"/>
      <c r="D7" s="113"/>
      <c r="E7" s="113"/>
      <c r="F7" s="114"/>
      <c r="G7" s="111" t="s">
        <v>57</v>
      </c>
      <c r="H7" s="111"/>
      <c r="I7" s="111"/>
      <c r="J7" s="111"/>
      <c r="K7" s="111"/>
      <c r="L7" s="111"/>
      <c r="M7" s="123"/>
      <c r="N7" s="123"/>
      <c r="O7" s="20"/>
      <c r="P7"/>
      <c r="Q7" s="1"/>
      <c r="R7"/>
      <c r="S7"/>
      <c r="T7"/>
      <c r="U7" s="2"/>
      <c r="V7" s="42">
        <v>30</v>
      </c>
      <c r="W7" s="43"/>
      <c r="X7" s="42">
        <v>22.5</v>
      </c>
      <c r="Y7" s="43"/>
      <c r="Z7" s="42">
        <v>15</v>
      </c>
      <c r="AA7" s="43"/>
      <c r="AB7" s="42">
        <v>11.25</v>
      </c>
      <c r="AC7" s="44"/>
      <c r="AD7" s="42"/>
      <c r="AE7" s="3"/>
      <c r="AF7" s="3"/>
      <c r="AG7" s="124"/>
      <c r="AH7" s="22"/>
      <c r="AI7" s="24">
        <v>6</v>
      </c>
      <c r="AJ7" s="36" t="s">
        <v>58</v>
      </c>
      <c r="AK7" s="37" t="s">
        <v>58</v>
      </c>
      <c r="AL7" s="38" t="s">
        <v>59</v>
      </c>
      <c r="AM7" s="39" t="s">
        <v>60</v>
      </c>
      <c r="AN7" s="40"/>
      <c r="AO7" s="9"/>
      <c r="AP7" s="9"/>
      <c r="AQ7" s="15"/>
      <c r="AR7" s="41"/>
      <c r="AS7" s="15"/>
      <c r="AT7" s="41"/>
      <c r="AU7" s="15"/>
      <c r="AV7" s="41"/>
      <c r="AW7" s="15"/>
      <c r="AX7" s="41"/>
      <c r="AY7" s="9"/>
      <c r="AZ7" s="9"/>
      <c r="BA7" s="9"/>
      <c r="BB7" s="41"/>
      <c r="BC7" s="9"/>
      <c r="BD7" s="9"/>
      <c r="BE7" s="9"/>
      <c r="BF7" s="9"/>
      <c r="BG7" s="9"/>
      <c r="BH7" s="20"/>
    </row>
    <row r="8" spans="1:60" s="6" customFormat="1" ht="19.899999999999999" customHeight="1" x14ac:dyDescent="0.25">
      <c r="A8" s="111"/>
      <c r="B8" s="45" t="s">
        <v>61</v>
      </c>
      <c r="C8" s="45" t="s">
        <v>62</v>
      </c>
      <c r="D8" s="45" t="s">
        <v>63</v>
      </c>
      <c r="E8" s="45" t="s">
        <v>64</v>
      </c>
      <c r="F8" s="45" t="s">
        <v>65</v>
      </c>
      <c r="G8" s="111"/>
      <c r="H8" s="111"/>
      <c r="I8" s="111"/>
      <c r="J8" s="111"/>
      <c r="K8" s="111"/>
      <c r="L8" s="111"/>
      <c r="M8" s="123"/>
      <c r="N8" s="123"/>
      <c r="O8" s="20"/>
      <c r="P8"/>
      <c r="Q8" s="1"/>
      <c r="R8"/>
      <c r="S8"/>
      <c r="T8"/>
      <c r="U8" s="46"/>
      <c r="V8" s="47">
        <v>0.4</v>
      </c>
      <c r="W8" s="40"/>
      <c r="X8" s="47">
        <v>0.3</v>
      </c>
      <c r="Y8" s="40"/>
      <c r="Z8" s="47">
        <v>0.2</v>
      </c>
      <c r="AA8" s="40"/>
      <c r="AB8" s="40">
        <v>0.15</v>
      </c>
      <c r="AC8" s="40"/>
      <c r="AD8" s="47">
        <v>0.4</v>
      </c>
      <c r="AE8" s="48"/>
      <c r="AF8" s="47">
        <v>0.3</v>
      </c>
      <c r="AG8" s="124"/>
      <c r="AH8" s="22"/>
      <c r="AI8" s="49">
        <v>0.1</v>
      </c>
      <c r="AJ8" s="36">
        <v>4.5999999999999996</v>
      </c>
      <c r="AK8" s="37">
        <v>4.5999999999999996</v>
      </c>
      <c r="AL8" s="38" t="s">
        <v>66</v>
      </c>
      <c r="AM8" s="39" t="s">
        <v>67</v>
      </c>
      <c r="AN8" s="40"/>
      <c r="AO8" s="9"/>
      <c r="AP8" s="9"/>
      <c r="AQ8" s="15"/>
      <c r="AR8" s="41"/>
      <c r="AS8" s="15"/>
      <c r="AT8" s="41"/>
      <c r="AU8" s="15"/>
      <c r="AV8" s="41"/>
      <c r="AW8" s="15"/>
      <c r="AX8" s="41"/>
      <c r="AY8" s="9"/>
      <c r="AZ8" s="9"/>
      <c r="BA8" s="9"/>
      <c r="BB8" s="41"/>
      <c r="BC8" s="9"/>
      <c r="BD8" s="9"/>
      <c r="BE8" s="9"/>
      <c r="BF8" s="9"/>
      <c r="BG8" s="9"/>
      <c r="BH8" s="20"/>
    </row>
    <row r="9" spans="1:60" s="89" customFormat="1" ht="25.15" customHeight="1" x14ac:dyDescent="0.25">
      <c r="A9" s="50" t="s">
        <v>68</v>
      </c>
      <c r="B9" s="51">
        <v>18</v>
      </c>
      <c r="C9" s="51">
        <f t="shared" ref="C9:C34" si="0">X9</f>
        <v>0</v>
      </c>
      <c r="D9" s="51">
        <f>Z9</f>
        <v>0</v>
      </c>
      <c r="E9" s="51">
        <f>AB9</f>
        <v>0</v>
      </c>
      <c r="F9" s="51">
        <f t="shared" ref="F9:F47" si="1">AD9</f>
        <v>0</v>
      </c>
      <c r="G9" s="51">
        <f>AF9</f>
        <v>0</v>
      </c>
      <c r="H9" s="51">
        <v>6</v>
      </c>
      <c r="I9" s="52">
        <f t="shared" ref="I9:L27" si="2">AJ9</f>
        <v>0</v>
      </c>
      <c r="J9" s="53">
        <f t="shared" si="2"/>
        <v>0</v>
      </c>
      <c r="K9" s="52">
        <f t="shared" si="2"/>
        <v>0</v>
      </c>
      <c r="L9" s="54">
        <v>4.9400000000000004</v>
      </c>
      <c r="M9" s="55">
        <f t="shared" ref="M9:M47" si="3">SUM(B9:L9)</f>
        <v>28.94</v>
      </c>
      <c r="N9" s="56">
        <v>1</v>
      </c>
      <c r="O9" s="57"/>
      <c r="P9"/>
      <c r="Q9" s="109"/>
      <c r="R9" s="58"/>
      <c r="S9" s="59"/>
      <c r="T9" s="60"/>
      <c r="U9" s="61">
        <v>0</v>
      </c>
      <c r="V9" s="62">
        <f>U9*V8</f>
        <v>0</v>
      </c>
      <c r="W9" s="61">
        <v>0</v>
      </c>
      <c r="X9" s="63">
        <f>W9*X8</f>
        <v>0</v>
      </c>
      <c r="Y9" s="61">
        <v>0</v>
      </c>
      <c r="Z9" s="63">
        <f>Y9*Z8</f>
        <v>0</v>
      </c>
      <c r="AA9" s="61">
        <v>0</v>
      </c>
      <c r="AB9" s="63">
        <f>AA9*AB8</f>
        <v>0</v>
      </c>
      <c r="AC9" s="61">
        <v>0</v>
      </c>
      <c r="AD9" s="63">
        <f>AC9*AD8</f>
        <v>0</v>
      </c>
      <c r="AE9" s="61">
        <v>0</v>
      </c>
      <c r="AF9" s="63">
        <f>AE9*AF8</f>
        <v>0</v>
      </c>
      <c r="AG9" s="64">
        <f>V9+X9+Z9+AB9+AD9+AF9</f>
        <v>0</v>
      </c>
      <c r="AH9" s="61">
        <v>0</v>
      </c>
      <c r="AI9" s="65">
        <f>AH9*AI8</f>
        <v>0</v>
      </c>
      <c r="AJ9" s="66">
        <v>0</v>
      </c>
      <c r="AK9" s="67">
        <v>0</v>
      </c>
      <c r="AL9" s="68">
        <v>0</v>
      </c>
      <c r="AM9" s="69">
        <v>0</v>
      </c>
      <c r="AN9" s="70"/>
      <c r="AO9" s="71">
        <f>(M9-L9)/100*50</f>
        <v>12</v>
      </c>
      <c r="AP9" s="72">
        <f>(M9-L9)/100*35</f>
        <v>8.4</v>
      </c>
      <c r="AQ9" s="73">
        <f>(M9-L9)/100*27.5</f>
        <v>6.6</v>
      </c>
      <c r="AR9" s="74">
        <f>(M9-L9)/100*AR5+AQ9</f>
        <v>6.6</v>
      </c>
      <c r="AS9" s="75">
        <f t="shared" ref="AS9:AS52" si="4">(M9-L9)/100*23.5</f>
        <v>5.64</v>
      </c>
      <c r="AT9" s="76">
        <f>(M9-L9)/100*AT5+AS9</f>
        <v>5.64</v>
      </c>
      <c r="AU9" s="77">
        <f>(M9-L9)/100*20.5</f>
        <v>4.92</v>
      </c>
      <c r="AV9" s="77">
        <f>(M9-L9)/100*AV5+AU9</f>
        <v>4.92</v>
      </c>
      <c r="AW9" s="78">
        <f>(M9-L9)/100*16.4</f>
        <v>3.9359999999999995</v>
      </c>
      <c r="AX9" s="78">
        <f>(M9-L9)/100*AX5+AW9</f>
        <v>3.9359999999999995</v>
      </c>
      <c r="AY9" s="79">
        <f>(M9-L9)/100*10</f>
        <v>2.4</v>
      </c>
      <c r="AZ9" s="80">
        <f>(M9-L9)/100*5</f>
        <v>1.2</v>
      </c>
      <c r="BA9" s="81">
        <f>(M9-L9)/100*3</f>
        <v>0.72</v>
      </c>
      <c r="BB9" s="82">
        <f>(M9-L9)/100*BB5</f>
        <v>0</v>
      </c>
      <c r="BC9" s="83">
        <f>(M9-L9)/100*2</f>
        <v>0.48</v>
      </c>
      <c r="BD9" s="84">
        <f>(M9-L9)/100*1</f>
        <v>0.24</v>
      </c>
      <c r="BE9" s="85">
        <f>(M9-L9)/100*1</f>
        <v>0.24</v>
      </c>
      <c r="BF9" s="86">
        <f>(M9-L9)/100*2</f>
        <v>0.48</v>
      </c>
      <c r="BG9" s="87">
        <f>(M9-L9)/100*3</f>
        <v>0.72</v>
      </c>
      <c r="BH9" s="88"/>
    </row>
    <row r="10" spans="1:60" s="89" customFormat="1" ht="25.15" customHeight="1" x14ac:dyDescent="0.25">
      <c r="A10" s="50" t="s">
        <v>69</v>
      </c>
      <c r="B10" s="51">
        <v>10</v>
      </c>
      <c r="C10" s="51">
        <f t="shared" si="0"/>
        <v>0</v>
      </c>
      <c r="D10" s="51">
        <f>Z10</f>
        <v>0</v>
      </c>
      <c r="E10" s="51">
        <v>11.25</v>
      </c>
      <c r="F10" s="51">
        <f t="shared" si="1"/>
        <v>0</v>
      </c>
      <c r="G10" s="51">
        <f>AF10</f>
        <v>0</v>
      </c>
      <c r="H10" s="51">
        <v>1.6</v>
      </c>
      <c r="I10" s="52">
        <f t="shared" si="2"/>
        <v>0</v>
      </c>
      <c r="J10" s="53">
        <f t="shared" si="2"/>
        <v>0</v>
      </c>
      <c r="K10" s="52">
        <f t="shared" si="2"/>
        <v>0</v>
      </c>
      <c r="L10" s="54">
        <v>5.23</v>
      </c>
      <c r="M10" s="55">
        <f t="shared" si="3"/>
        <v>28.080000000000002</v>
      </c>
      <c r="N10" s="56">
        <v>2</v>
      </c>
      <c r="O10" s="57"/>
      <c r="P10"/>
      <c r="Q10" s="109"/>
      <c r="R10" s="90"/>
      <c r="S10" s="91"/>
      <c r="T10" s="60"/>
      <c r="U10" s="61">
        <v>0</v>
      </c>
      <c r="V10" s="62">
        <f>U10*V8</f>
        <v>0</v>
      </c>
      <c r="W10" s="61">
        <v>0</v>
      </c>
      <c r="X10" s="63">
        <f>W10*X8</f>
        <v>0</v>
      </c>
      <c r="Y10" s="61">
        <v>0</v>
      </c>
      <c r="Z10" s="63">
        <f>Y10*Z8</f>
        <v>0</v>
      </c>
      <c r="AA10" s="61">
        <v>0</v>
      </c>
      <c r="AB10" s="63">
        <f>AA10*AB8</f>
        <v>0</v>
      </c>
      <c r="AC10" s="61">
        <v>0</v>
      </c>
      <c r="AD10" s="63">
        <f>AC10*AD8</f>
        <v>0</v>
      </c>
      <c r="AE10" s="61">
        <v>0</v>
      </c>
      <c r="AF10" s="63">
        <f>AE10*AF8</f>
        <v>0</v>
      </c>
      <c r="AG10" s="64">
        <f t="shared" ref="AG10:AG52" si="5">V10+X10+Z10+AB10+AD10+AF10</f>
        <v>0</v>
      </c>
      <c r="AH10" s="61">
        <v>0</v>
      </c>
      <c r="AI10" s="65">
        <f>AH10*AI8</f>
        <v>0</v>
      </c>
      <c r="AJ10" s="66">
        <v>0</v>
      </c>
      <c r="AK10" s="67">
        <v>0</v>
      </c>
      <c r="AL10" s="68">
        <v>0</v>
      </c>
      <c r="AM10" s="69">
        <v>0</v>
      </c>
      <c r="AN10" s="70"/>
      <c r="AO10" s="71">
        <f t="shared" ref="AO10:AO52" si="6">(M10-L10)/100*50</f>
        <v>11.425000000000001</v>
      </c>
      <c r="AP10" s="72">
        <f t="shared" ref="AP10:AP52" si="7">(M10-L10)/100*35</f>
        <v>7.9975000000000005</v>
      </c>
      <c r="AQ10" s="73">
        <f t="shared" ref="AQ10:AQ52" si="8">(M10-L10)/100*27.5</f>
        <v>6.2837500000000004</v>
      </c>
      <c r="AR10" s="74">
        <f>(M10-L10)/100*AR6+AQ10</f>
        <v>6.2837500000000004</v>
      </c>
      <c r="AS10" s="75">
        <f t="shared" si="4"/>
        <v>5.3697499999999998</v>
      </c>
      <c r="AT10" s="76">
        <f>(M10-L10)/100*AT6+AS10</f>
        <v>5.3697499999999998</v>
      </c>
      <c r="AU10" s="77">
        <f t="shared" ref="AU10:AU52" si="9">(M10-L10)/100*20.5</f>
        <v>4.6842500000000005</v>
      </c>
      <c r="AV10" s="77">
        <f>(M10-L10)/100*AV6+AU10</f>
        <v>4.6842500000000005</v>
      </c>
      <c r="AW10" s="78">
        <f t="shared" ref="AW10:AW52" si="10">(M10-L10)/100*16.4</f>
        <v>3.7473999999999998</v>
      </c>
      <c r="AX10" s="78">
        <f>(M10-L10)/100*AX6+AW10</f>
        <v>3.7473999999999998</v>
      </c>
      <c r="AY10" s="79">
        <f t="shared" ref="AY10:AY52" si="11">(M10-L10)/100*10</f>
        <v>2.2850000000000001</v>
      </c>
      <c r="AZ10" s="80">
        <f t="shared" ref="AZ10:AZ52" si="12">(M10-L10)/100*5</f>
        <v>1.1425000000000001</v>
      </c>
      <c r="BA10" s="81">
        <f t="shared" ref="BA10:BA52" si="13">(M10-L10)/100*3</f>
        <v>0.6855</v>
      </c>
      <c r="BB10" s="82">
        <f>(M10-L10)/100*BB6</f>
        <v>0</v>
      </c>
      <c r="BC10" s="83">
        <f t="shared" ref="BC10:BC52" si="14">(M10-L10)/100*2</f>
        <v>0.45700000000000002</v>
      </c>
      <c r="BD10" s="84">
        <f t="shared" ref="BD10:BD52" si="15">(M10-L10)/100*1</f>
        <v>0.22850000000000001</v>
      </c>
      <c r="BE10" s="85">
        <f t="shared" ref="BE10:BE52" si="16">(M10-L10)/100*1</f>
        <v>0.22850000000000001</v>
      </c>
      <c r="BF10" s="86">
        <f t="shared" ref="BF10:BF52" si="17">(M10-L10)/100*2</f>
        <v>0.45700000000000002</v>
      </c>
      <c r="BG10" s="87">
        <f t="shared" ref="BG10:BG52" si="18">(M10-L10)/100*3</f>
        <v>0.6855</v>
      </c>
      <c r="BH10" s="88"/>
    </row>
    <row r="11" spans="1:60" s="89" customFormat="1" ht="25.15" customHeight="1" x14ac:dyDescent="0.25">
      <c r="A11" s="50" t="s">
        <v>70</v>
      </c>
      <c r="B11" s="51">
        <v>20.399999999999999</v>
      </c>
      <c r="C11" s="51">
        <f t="shared" si="0"/>
        <v>0</v>
      </c>
      <c r="D11" s="51">
        <f>Z11</f>
        <v>0</v>
      </c>
      <c r="E11" s="51">
        <f>AB11</f>
        <v>0</v>
      </c>
      <c r="F11" s="51">
        <f t="shared" si="1"/>
        <v>0</v>
      </c>
      <c r="G11" s="51">
        <f>AF11</f>
        <v>0</v>
      </c>
      <c r="H11" s="51">
        <v>6</v>
      </c>
      <c r="I11" s="52">
        <f t="shared" si="2"/>
        <v>0</v>
      </c>
      <c r="J11" s="53">
        <f t="shared" si="2"/>
        <v>0</v>
      </c>
      <c r="K11" s="52">
        <f t="shared" si="2"/>
        <v>0</v>
      </c>
      <c r="L11" s="54">
        <f t="shared" si="2"/>
        <v>0</v>
      </c>
      <c r="M11" s="55">
        <f t="shared" si="3"/>
        <v>26.4</v>
      </c>
      <c r="N11" s="56">
        <v>3</v>
      </c>
      <c r="O11" s="92"/>
      <c r="P11"/>
      <c r="Q11" s="109"/>
      <c r="R11" s="58"/>
      <c r="S11" s="91"/>
      <c r="T11" s="60"/>
      <c r="U11" s="61">
        <v>0</v>
      </c>
      <c r="V11" s="62">
        <f>U11*V8</f>
        <v>0</v>
      </c>
      <c r="W11" s="61">
        <v>0</v>
      </c>
      <c r="X11" s="63">
        <f>W11*X8</f>
        <v>0</v>
      </c>
      <c r="Y11" s="61">
        <v>0</v>
      </c>
      <c r="Z11" s="63">
        <f>Y11*Z8</f>
        <v>0</v>
      </c>
      <c r="AA11" s="61">
        <v>0</v>
      </c>
      <c r="AB11" s="63">
        <f>AA11*AB8</f>
        <v>0</v>
      </c>
      <c r="AC11" s="61">
        <v>0</v>
      </c>
      <c r="AD11" s="63">
        <f>AC11*AD8</f>
        <v>0</v>
      </c>
      <c r="AE11" s="61">
        <v>0</v>
      </c>
      <c r="AF11" s="63">
        <f>AE11*AF8</f>
        <v>0</v>
      </c>
      <c r="AG11" s="64">
        <f t="shared" si="5"/>
        <v>0</v>
      </c>
      <c r="AH11" s="61">
        <v>0</v>
      </c>
      <c r="AI11" s="65">
        <f>AH11*AI8</f>
        <v>0</v>
      </c>
      <c r="AJ11" s="66">
        <v>0</v>
      </c>
      <c r="AK11" s="67">
        <v>0</v>
      </c>
      <c r="AL11" s="68">
        <v>0</v>
      </c>
      <c r="AM11" s="69">
        <v>0</v>
      </c>
      <c r="AN11" s="70"/>
      <c r="AO11" s="71">
        <f t="shared" si="6"/>
        <v>13.200000000000001</v>
      </c>
      <c r="AP11" s="72">
        <f t="shared" si="7"/>
        <v>9.24</v>
      </c>
      <c r="AQ11" s="73">
        <f t="shared" si="8"/>
        <v>7.2600000000000007</v>
      </c>
      <c r="AR11" s="74">
        <f>(M11-L11)/100*AR7+AQ11</f>
        <v>7.2600000000000007</v>
      </c>
      <c r="AS11" s="75">
        <f t="shared" si="4"/>
        <v>6.2040000000000006</v>
      </c>
      <c r="AT11" s="76">
        <f>(M11-L11)/100*AT7+AS11</f>
        <v>6.2040000000000006</v>
      </c>
      <c r="AU11" s="77">
        <f t="shared" si="9"/>
        <v>5.4119999999999999</v>
      </c>
      <c r="AV11" s="77">
        <f>(M11-L11)/100*AV7+AU11</f>
        <v>5.4119999999999999</v>
      </c>
      <c r="AW11" s="78">
        <f t="shared" si="10"/>
        <v>4.3296000000000001</v>
      </c>
      <c r="AX11" s="78">
        <f>(M11-L11)/100*AX7+AW11</f>
        <v>4.3296000000000001</v>
      </c>
      <c r="AY11" s="79">
        <f t="shared" si="11"/>
        <v>2.64</v>
      </c>
      <c r="AZ11" s="80">
        <f t="shared" si="12"/>
        <v>1.32</v>
      </c>
      <c r="BA11" s="81">
        <f t="shared" si="13"/>
        <v>0.79200000000000004</v>
      </c>
      <c r="BB11" s="82">
        <f>(M11-L11)/100*BB7</f>
        <v>0</v>
      </c>
      <c r="BC11" s="83">
        <f t="shared" si="14"/>
        <v>0.52800000000000002</v>
      </c>
      <c r="BD11" s="84">
        <f t="shared" si="15"/>
        <v>0.26400000000000001</v>
      </c>
      <c r="BE11" s="85">
        <f t="shared" si="16"/>
        <v>0.26400000000000001</v>
      </c>
      <c r="BF11" s="86">
        <f t="shared" si="17"/>
        <v>0.52800000000000002</v>
      </c>
      <c r="BG11" s="87">
        <f t="shared" si="18"/>
        <v>0.79200000000000004</v>
      </c>
      <c r="BH11" s="88"/>
    </row>
    <row r="12" spans="1:60" s="89" customFormat="1" ht="25.15" customHeight="1" x14ac:dyDescent="0.25">
      <c r="A12" s="50" t="s">
        <v>71</v>
      </c>
      <c r="B12" s="51">
        <v>18</v>
      </c>
      <c r="C12" s="51">
        <f t="shared" si="0"/>
        <v>0</v>
      </c>
      <c r="D12" s="51">
        <f>Z12</f>
        <v>0</v>
      </c>
      <c r="E12" s="51">
        <v>1.95</v>
      </c>
      <c r="F12" s="51">
        <f t="shared" si="1"/>
        <v>0</v>
      </c>
      <c r="G12" s="51">
        <f>AF12</f>
        <v>0</v>
      </c>
      <c r="H12" s="51">
        <v>6</v>
      </c>
      <c r="I12" s="52">
        <f t="shared" si="2"/>
        <v>0</v>
      </c>
      <c r="J12" s="53">
        <f t="shared" si="2"/>
        <v>0</v>
      </c>
      <c r="K12" s="52">
        <f t="shared" si="2"/>
        <v>0</v>
      </c>
      <c r="L12" s="54">
        <f t="shared" si="2"/>
        <v>0</v>
      </c>
      <c r="M12" s="55">
        <f t="shared" si="3"/>
        <v>25.95</v>
      </c>
      <c r="N12" s="56">
        <v>4</v>
      </c>
      <c r="O12" s="92"/>
      <c r="P12"/>
      <c r="Q12" s="109"/>
      <c r="R12" s="93"/>
      <c r="S12" s="94"/>
      <c r="T12" s="60"/>
      <c r="U12" s="61">
        <v>0</v>
      </c>
      <c r="V12" s="62">
        <f>U12*V8</f>
        <v>0</v>
      </c>
      <c r="W12" s="61">
        <v>0</v>
      </c>
      <c r="X12" s="63">
        <f>W12*X8</f>
        <v>0</v>
      </c>
      <c r="Y12" s="61">
        <v>0</v>
      </c>
      <c r="Z12" s="63">
        <f>Y12*Z8</f>
        <v>0</v>
      </c>
      <c r="AA12" s="61">
        <v>0</v>
      </c>
      <c r="AB12" s="63">
        <f>AA12*AB8</f>
        <v>0</v>
      </c>
      <c r="AC12" s="61">
        <v>0</v>
      </c>
      <c r="AD12" s="63">
        <f>AC12*AD8</f>
        <v>0</v>
      </c>
      <c r="AE12" s="61">
        <v>0</v>
      </c>
      <c r="AF12" s="63">
        <f>AE12*AF8</f>
        <v>0</v>
      </c>
      <c r="AG12" s="64">
        <f t="shared" si="5"/>
        <v>0</v>
      </c>
      <c r="AH12" s="61">
        <v>0</v>
      </c>
      <c r="AI12" s="65">
        <f>AH12*AI8</f>
        <v>0</v>
      </c>
      <c r="AJ12" s="66">
        <v>0</v>
      </c>
      <c r="AK12" s="67">
        <v>0</v>
      </c>
      <c r="AL12" s="68">
        <v>0</v>
      </c>
      <c r="AM12" s="69">
        <v>0</v>
      </c>
      <c r="AN12" s="70"/>
      <c r="AO12" s="71">
        <f t="shared" si="6"/>
        <v>12.975</v>
      </c>
      <c r="AP12" s="72">
        <f t="shared" si="7"/>
        <v>9.0824999999999996</v>
      </c>
      <c r="AQ12" s="73">
        <f t="shared" si="8"/>
        <v>7.1362500000000004</v>
      </c>
      <c r="AR12" s="74">
        <f>(M12-L12)/100*AR8+AQ12</f>
        <v>7.1362500000000004</v>
      </c>
      <c r="AS12" s="75">
        <f t="shared" si="4"/>
        <v>6.0982500000000002</v>
      </c>
      <c r="AT12" s="76">
        <f>(M12-L12)/100*AT8+AS12</f>
        <v>6.0982500000000002</v>
      </c>
      <c r="AU12" s="77">
        <f t="shared" si="9"/>
        <v>5.31975</v>
      </c>
      <c r="AV12" s="77">
        <f>(M12-L12)/100*AV8+AU12</f>
        <v>5.31975</v>
      </c>
      <c r="AW12" s="78">
        <f t="shared" si="10"/>
        <v>4.2557999999999998</v>
      </c>
      <c r="AX12" s="78">
        <f>(M12-L12)/100*AX8+AW12</f>
        <v>4.2557999999999998</v>
      </c>
      <c r="AY12" s="79">
        <f t="shared" si="11"/>
        <v>2.5950000000000002</v>
      </c>
      <c r="AZ12" s="80">
        <f t="shared" si="12"/>
        <v>1.2975000000000001</v>
      </c>
      <c r="BA12" s="81">
        <f t="shared" si="13"/>
        <v>0.77849999999999997</v>
      </c>
      <c r="BB12" s="82">
        <f>(M12-L12)/100*BB8</f>
        <v>0</v>
      </c>
      <c r="BC12" s="83">
        <f t="shared" si="14"/>
        <v>0.51900000000000002</v>
      </c>
      <c r="BD12" s="84">
        <f t="shared" si="15"/>
        <v>0.25950000000000001</v>
      </c>
      <c r="BE12" s="85">
        <f t="shared" si="16"/>
        <v>0.25950000000000001</v>
      </c>
      <c r="BF12" s="86">
        <f t="shared" si="17"/>
        <v>0.51900000000000002</v>
      </c>
      <c r="BG12" s="87">
        <f t="shared" si="18"/>
        <v>0.77849999999999997</v>
      </c>
      <c r="BH12" s="88"/>
    </row>
    <row r="13" spans="1:60" s="89" customFormat="1" ht="25.15" customHeight="1" x14ac:dyDescent="0.25">
      <c r="A13" s="50" t="s">
        <v>72</v>
      </c>
      <c r="B13" s="51">
        <v>8.8000000000000007</v>
      </c>
      <c r="C13" s="51">
        <f t="shared" si="0"/>
        <v>0</v>
      </c>
      <c r="D13" s="51">
        <v>0.8</v>
      </c>
      <c r="E13" s="51">
        <v>6.9</v>
      </c>
      <c r="F13" s="51">
        <f t="shared" si="1"/>
        <v>0</v>
      </c>
      <c r="G13" s="51">
        <f>AF13</f>
        <v>0</v>
      </c>
      <c r="H13" s="51">
        <v>6</v>
      </c>
      <c r="I13" s="52">
        <f t="shared" si="2"/>
        <v>0</v>
      </c>
      <c r="J13" s="53">
        <f t="shared" si="2"/>
        <v>0</v>
      </c>
      <c r="K13" s="52">
        <f t="shared" si="2"/>
        <v>0</v>
      </c>
      <c r="L13" s="54">
        <f t="shared" si="2"/>
        <v>0</v>
      </c>
      <c r="M13" s="55">
        <f t="shared" si="3"/>
        <v>22.5</v>
      </c>
      <c r="N13" s="56">
        <v>5</v>
      </c>
      <c r="O13" s="92"/>
      <c r="P13"/>
      <c r="Q13" s="109"/>
      <c r="R13" s="58"/>
      <c r="S13" s="91"/>
      <c r="T13" s="60"/>
      <c r="U13" s="61">
        <v>0</v>
      </c>
      <c r="V13" s="62">
        <f>U13*V8</f>
        <v>0</v>
      </c>
      <c r="W13" s="61">
        <v>0</v>
      </c>
      <c r="X13" s="63">
        <f>W13*X8</f>
        <v>0</v>
      </c>
      <c r="Y13" s="61">
        <v>0</v>
      </c>
      <c r="Z13" s="63">
        <f>Y13*Z8</f>
        <v>0</v>
      </c>
      <c r="AA13" s="61">
        <v>0</v>
      </c>
      <c r="AB13" s="63">
        <f>AA13*AB8</f>
        <v>0</v>
      </c>
      <c r="AC13" s="61">
        <v>0</v>
      </c>
      <c r="AD13" s="63">
        <f>AC13*AD8</f>
        <v>0</v>
      </c>
      <c r="AE13" s="61">
        <v>0</v>
      </c>
      <c r="AF13" s="63">
        <f>AE13*AF8</f>
        <v>0</v>
      </c>
      <c r="AG13" s="64">
        <f t="shared" si="5"/>
        <v>0</v>
      </c>
      <c r="AH13" s="61">
        <v>0</v>
      </c>
      <c r="AI13" s="65">
        <f>AH13*AI8</f>
        <v>0</v>
      </c>
      <c r="AJ13" s="66">
        <v>0</v>
      </c>
      <c r="AK13" s="67">
        <v>0</v>
      </c>
      <c r="AL13" s="68">
        <v>0</v>
      </c>
      <c r="AM13" s="69">
        <v>0</v>
      </c>
      <c r="AN13" s="70"/>
      <c r="AO13" s="71">
        <f t="shared" si="6"/>
        <v>11.25</v>
      </c>
      <c r="AP13" s="72">
        <f t="shared" si="7"/>
        <v>7.875</v>
      </c>
      <c r="AQ13" s="73">
        <f t="shared" si="8"/>
        <v>6.1875</v>
      </c>
      <c r="AR13" s="74">
        <f t="shared" ref="AR13:AR41" si="19">(M13-L13)/100*AR9+AQ13</f>
        <v>7.6724999999999994</v>
      </c>
      <c r="AS13" s="75">
        <f t="shared" si="4"/>
        <v>5.2875000000000005</v>
      </c>
      <c r="AT13" s="76">
        <f t="shared" ref="AT13:AT41" si="20">(M13-L13)/100*AT9+AS13</f>
        <v>6.5565000000000007</v>
      </c>
      <c r="AU13" s="77">
        <f t="shared" si="9"/>
        <v>4.6124999999999998</v>
      </c>
      <c r="AV13" s="77">
        <f t="shared" ref="AV13:AV41" si="21">(M13-L13)/100*AV9+AU13</f>
        <v>5.7195</v>
      </c>
      <c r="AW13" s="78">
        <f t="shared" si="10"/>
        <v>3.69</v>
      </c>
      <c r="AX13" s="78">
        <f t="shared" ref="AX13:AX41" si="22">(M13-L13)/100*AX9+AW13</f>
        <v>4.5755999999999997</v>
      </c>
      <c r="AY13" s="79">
        <f t="shared" si="11"/>
        <v>2.25</v>
      </c>
      <c r="AZ13" s="80">
        <f t="shared" si="12"/>
        <v>1.125</v>
      </c>
      <c r="BA13" s="81">
        <f t="shared" si="13"/>
        <v>0.67500000000000004</v>
      </c>
      <c r="BB13" s="82">
        <f t="shared" ref="BB13:BB41" si="23">(M13-L13)/100*BB9</f>
        <v>0</v>
      </c>
      <c r="BC13" s="83">
        <f t="shared" si="14"/>
        <v>0.45</v>
      </c>
      <c r="BD13" s="84">
        <f t="shared" si="15"/>
        <v>0.22500000000000001</v>
      </c>
      <c r="BE13" s="85">
        <f t="shared" si="16"/>
        <v>0.22500000000000001</v>
      </c>
      <c r="BF13" s="86">
        <f t="shared" si="17"/>
        <v>0.45</v>
      </c>
      <c r="BG13" s="87">
        <f t="shared" si="18"/>
        <v>0.67500000000000004</v>
      </c>
      <c r="BH13" s="88"/>
    </row>
    <row r="14" spans="1:60" s="89" customFormat="1" ht="25.15" customHeight="1" x14ac:dyDescent="0.25">
      <c r="A14" s="50" t="s">
        <v>73</v>
      </c>
      <c r="B14" s="51">
        <v>12.4</v>
      </c>
      <c r="C14" s="51">
        <f t="shared" si="0"/>
        <v>0</v>
      </c>
      <c r="D14" s="51">
        <v>0.8</v>
      </c>
      <c r="E14" s="51">
        <v>2.1</v>
      </c>
      <c r="F14" s="51">
        <f t="shared" si="1"/>
        <v>0</v>
      </c>
      <c r="G14" s="51">
        <v>3.6</v>
      </c>
      <c r="H14" s="51">
        <v>2</v>
      </c>
      <c r="I14" s="52">
        <f t="shared" si="2"/>
        <v>0</v>
      </c>
      <c r="J14" s="53">
        <f t="shared" si="2"/>
        <v>0</v>
      </c>
      <c r="K14" s="52">
        <f t="shared" si="2"/>
        <v>0</v>
      </c>
      <c r="L14" s="54">
        <f t="shared" si="2"/>
        <v>0</v>
      </c>
      <c r="M14" s="55">
        <f t="shared" si="3"/>
        <v>20.900000000000002</v>
      </c>
      <c r="N14" s="56">
        <v>6</v>
      </c>
      <c r="O14" s="92"/>
      <c r="P14"/>
      <c r="Q14" s="109"/>
      <c r="R14" s="58"/>
      <c r="S14" s="91"/>
      <c r="T14" s="60"/>
      <c r="U14" s="61">
        <v>0</v>
      </c>
      <c r="V14" s="62">
        <f>U14*V9</f>
        <v>0</v>
      </c>
      <c r="W14" s="61">
        <v>0</v>
      </c>
      <c r="X14" s="63">
        <f>W14*X9</f>
        <v>0</v>
      </c>
      <c r="Y14" s="61">
        <v>0</v>
      </c>
      <c r="Z14" s="63">
        <f>Y14*Z9</f>
        <v>0</v>
      </c>
      <c r="AA14" s="61">
        <v>0</v>
      </c>
      <c r="AB14" s="63">
        <f>AA14*AB9</f>
        <v>0</v>
      </c>
      <c r="AC14" s="61">
        <v>0</v>
      </c>
      <c r="AD14" s="63">
        <f>AC14*AD9</f>
        <v>0</v>
      </c>
      <c r="AE14" s="61">
        <v>0</v>
      </c>
      <c r="AF14" s="63">
        <f>AE14*AF9</f>
        <v>0</v>
      </c>
      <c r="AG14" s="64">
        <f t="shared" si="5"/>
        <v>0</v>
      </c>
      <c r="AH14" s="61">
        <v>0</v>
      </c>
      <c r="AI14" s="65">
        <f>AH14*AI9</f>
        <v>0</v>
      </c>
      <c r="AJ14" s="66">
        <v>0</v>
      </c>
      <c r="AK14" s="67">
        <v>0</v>
      </c>
      <c r="AL14" s="68">
        <v>0</v>
      </c>
      <c r="AM14" s="69">
        <v>0</v>
      </c>
      <c r="AN14" s="70"/>
      <c r="AO14" s="71">
        <f t="shared" si="6"/>
        <v>10.450000000000001</v>
      </c>
      <c r="AP14" s="72">
        <f t="shared" si="7"/>
        <v>7.3150000000000004</v>
      </c>
      <c r="AQ14" s="73">
        <f t="shared" si="8"/>
        <v>5.7475000000000005</v>
      </c>
      <c r="AR14" s="74">
        <f t="shared" si="19"/>
        <v>7.0608037500000007</v>
      </c>
      <c r="AS14" s="75">
        <f t="shared" si="4"/>
        <v>4.9115000000000002</v>
      </c>
      <c r="AT14" s="76">
        <f t="shared" si="20"/>
        <v>6.0337777500000005</v>
      </c>
      <c r="AU14" s="77">
        <f t="shared" si="9"/>
        <v>4.2845000000000004</v>
      </c>
      <c r="AV14" s="77">
        <f t="shared" si="21"/>
        <v>5.263508250000001</v>
      </c>
      <c r="AW14" s="78">
        <f t="shared" si="10"/>
        <v>3.4276</v>
      </c>
      <c r="AX14" s="78">
        <f t="shared" si="22"/>
        <v>4.2108065999999997</v>
      </c>
      <c r="AY14" s="79">
        <f t="shared" si="11"/>
        <v>2.0900000000000003</v>
      </c>
      <c r="AZ14" s="80">
        <f t="shared" si="12"/>
        <v>1.0450000000000002</v>
      </c>
      <c r="BA14" s="81">
        <f t="shared" si="13"/>
        <v>0.627</v>
      </c>
      <c r="BB14" s="82">
        <f t="shared" si="23"/>
        <v>0</v>
      </c>
      <c r="BC14" s="83">
        <f t="shared" si="14"/>
        <v>0.41800000000000004</v>
      </c>
      <c r="BD14" s="84">
        <f t="shared" si="15"/>
        <v>0.20900000000000002</v>
      </c>
      <c r="BE14" s="85">
        <f t="shared" si="16"/>
        <v>0.20900000000000002</v>
      </c>
      <c r="BF14" s="86">
        <f t="shared" si="17"/>
        <v>0.41800000000000004</v>
      </c>
      <c r="BG14" s="87">
        <f t="shared" si="18"/>
        <v>0.627</v>
      </c>
      <c r="BH14" s="88"/>
    </row>
    <row r="15" spans="1:60" s="89" customFormat="1" ht="25.15" customHeight="1" x14ac:dyDescent="0.25">
      <c r="A15" s="50" t="s">
        <v>74</v>
      </c>
      <c r="B15" s="51">
        <f>V15</f>
        <v>0</v>
      </c>
      <c r="C15" s="51">
        <f t="shared" si="0"/>
        <v>0</v>
      </c>
      <c r="D15" s="51">
        <f>Z15</f>
        <v>0</v>
      </c>
      <c r="E15" s="51">
        <v>11.1</v>
      </c>
      <c r="F15" s="51">
        <f t="shared" si="1"/>
        <v>0</v>
      </c>
      <c r="G15" s="51">
        <v>2.7</v>
      </c>
      <c r="H15" s="51">
        <v>6</v>
      </c>
      <c r="I15" s="52">
        <f t="shared" si="2"/>
        <v>0</v>
      </c>
      <c r="J15" s="53">
        <f t="shared" si="2"/>
        <v>0</v>
      </c>
      <c r="K15" s="52">
        <f t="shared" si="2"/>
        <v>0</v>
      </c>
      <c r="L15" s="54">
        <f t="shared" si="2"/>
        <v>0</v>
      </c>
      <c r="M15" s="55">
        <f t="shared" si="3"/>
        <v>19.8</v>
      </c>
      <c r="N15" s="56">
        <v>7</v>
      </c>
      <c r="O15" s="92"/>
      <c r="P15"/>
      <c r="Q15" s="109"/>
      <c r="R15" s="58"/>
      <c r="S15" s="91"/>
      <c r="T15" s="60"/>
      <c r="U15" s="61">
        <v>0</v>
      </c>
      <c r="V15" s="62">
        <f>U15*V8</f>
        <v>0</v>
      </c>
      <c r="W15" s="61">
        <v>0</v>
      </c>
      <c r="X15" s="63">
        <f>W15*X8</f>
        <v>0</v>
      </c>
      <c r="Y15" s="61">
        <v>0</v>
      </c>
      <c r="Z15" s="63">
        <f>Y15*Z8</f>
        <v>0</v>
      </c>
      <c r="AA15" s="61">
        <v>0</v>
      </c>
      <c r="AB15" s="63">
        <f>AA15*AB8</f>
        <v>0</v>
      </c>
      <c r="AC15" s="61">
        <v>0</v>
      </c>
      <c r="AD15" s="63">
        <f>AC15*AD8</f>
        <v>0</v>
      </c>
      <c r="AE15" s="61">
        <v>0</v>
      </c>
      <c r="AF15" s="63">
        <f>AE15*AF8</f>
        <v>0</v>
      </c>
      <c r="AG15" s="64">
        <f t="shared" si="5"/>
        <v>0</v>
      </c>
      <c r="AH15" s="61">
        <v>0</v>
      </c>
      <c r="AI15" s="65">
        <f>AH15*AI8</f>
        <v>0</v>
      </c>
      <c r="AJ15" s="66">
        <v>0</v>
      </c>
      <c r="AK15" s="67">
        <v>0</v>
      </c>
      <c r="AL15" s="68">
        <v>0</v>
      </c>
      <c r="AM15" s="69">
        <v>0</v>
      </c>
      <c r="AN15" s="70"/>
      <c r="AO15" s="71">
        <f t="shared" si="6"/>
        <v>9.9</v>
      </c>
      <c r="AP15" s="72">
        <f t="shared" si="7"/>
        <v>6.9300000000000006</v>
      </c>
      <c r="AQ15" s="73">
        <f t="shared" si="8"/>
        <v>5.4450000000000003</v>
      </c>
      <c r="AR15" s="74">
        <f t="shared" si="19"/>
        <v>6.8824800000000002</v>
      </c>
      <c r="AS15" s="75">
        <f t="shared" si="4"/>
        <v>4.6530000000000005</v>
      </c>
      <c r="AT15" s="76">
        <f t="shared" si="20"/>
        <v>5.8813920000000008</v>
      </c>
      <c r="AU15" s="77">
        <f t="shared" si="9"/>
        <v>4.0590000000000002</v>
      </c>
      <c r="AV15" s="77">
        <f t="shared" si="21"/>
        <v>5.1305760000000005</v>
      </c>
      <c r="AW15" s="78">
        <f t="shared" si="10"/>
        <v>3.2471999999999999</v>
      </c>
      <c r="AX15" s="78">
        <f t="shared" si="22"/>
        <v>4.1044608</v>
      </c>
      <c r="AY15" s="79">
        <f t="shared" si="11"/>
        <v>1.98</v>
      </c>
      <c r="AZ15" s="80">
        <f t="shared" si="12"/>
        <v>0.99</v>
      </c>
      <c r="BA15" s="81">
        <f t="shared" si="13"/>
        <v>0.59400000000000008</v>
      </c>
      <c r="BB15" s="82">
        <f t="shared" si="23"/>
        <v>0</v>
      </c>
      <c r="BC15" s="83">
        <f t="shared" si="14"/>
        <v>0.39600000000000002</v>
      </c>
      <c r="BD15" s="84">
        <f t="shared" si="15"/>
        <v>0.19800000000000001</v>
      </c>
      <c r="BE15" s="85">
        <f t="shared" si="16"/>
        <v>0.19800000000000001</v>
      </c>
      <c r="BF15" s="86">
        <f t="shared" si="17"/>
        <v>0.39600000000000002</v>
      </c>
      <c r="BG15" s="87">
        <f t="shared" si="18"/>
        <v>0.59400000000000008</v>
      </c>
      <c r="BH15" s="88"/>
    </row>
    <row r="16" spans="1:60" s="89" customFormat="1" ht="25.15" customHeight="1" x14ac:dyDescent="0.25">
      <c r="A16" s="50" t="s">
        <v>75</v>
      </c>
      <c r="B16" s="51">
        <v>13.6</v>
      </c>
      <c r="C16" s="51">
        <f t="shared" si="0"/>
        <v>0</v>
      </c>
      <c r="D16" s="51">
        <f>Z16</f>
        <v>0</v>
      </c>
      <c r="E16" s="51">
        <f>AB16</f>
        <v>0</v>
      </c>
      <c r="F16" s="51">
        <f t="shared" si="1"/>
        <v>0</v>
      </c>
      <c r="G16" s="51">
        <f>AF16</f>
        <v>0</v>
      </c>
      <c r="H16" s="51">
        <v>6</v>
      </c>
      <c r="I16" s="52">
        <f t="shared" si="2"/>
        <v>0</v>
      </c>
      <c r="J16" s="53">
        <f t="shared" si="2"/>
        <v>0</v>
      </c>
      <c r="K16" s="52">
        <f t="shared" si="2"/>
        <v>0</v>
      </c>
      <c r="L16" s="54">
        <f t="shared" si="2"/>
        <v>0</v>
      </c>
      <c r="M16" s="55">
        <f t="shared" si="3"/>
        <v>19.600000000000001</v>
      </c>
      <c r="N16" s="56">
        <v>8</v>
      </c>
      <c r="O16" s="92"/>
      <c r="P16"/>
      <c r="Q16" s="1"/>
      <c r="R16" s="58"/>
      <c r="S16" s="91"/>
      <c r="T16" s="60"/>
      <c r="U16" s="61">
        <v>0</v>
      </c>
      <c r="V16" s="62">
        <f>U16*V8</f>
        <v>0</v>
      </c>
      <c r="W16" s="61">
        <v>0</v>
      </c>
      <c r="X16" s="63">
        <f>W16*X8</f>
        <v>0</v>
      </c>
      <c r="Y16" s="61">
        <v>0</v>
      </c>
      <c r="Z16" s="63">
        <f>Y16*Z8</f>
        <v>0</v>
      </c>
      <c r="AA16" s="61">
        <v>0</v>
      </c>
      <c r="AB16" s="63">
        <f>AA16*AB8</f>
        <v>0</v>
      </c>
      <c r="AC16" s="61">
        <v>0</v>
      </c>
      <c r="AD16" s="63">
        <f>AC16*AD8</f>
        <v>0</v>
      </c>
      <c r="AE16" s="61">
        <v>0</v>
      </c>
      <c r="AF16" s="63">
        <f>AE16*AF8</f>
        <v>0</v>
      </c>
      <c r="AG16" s="64">
        <f t="shared" si="5"/>
        <v>0</v>
      </c>
      <c r="AH16" s="61">
        <v>0</v>
      </c>
      <c r="AI16" s="65">
        <f>AH16*AI8</f>
        <v>0</v>
      </c>
      <c r="AJ16" s="66">
        <v>0</v>
      </c>
      <c r="AK16" s="67">
        <v>0</v>
      </c>
      <c r="AL16" s="68">
        <v>0</v>
      </c>
      <c r="AM16" s="69">
        <v>0</v>
      </c>
      <c r="AN16" s="70"/>
      <c r="AO16" s="71">
        <f t="shared" si="6"/>
        <v>9.8000000000000007</v>
      </c>
      <c r="AP16" s="72">
        <f t="shared" si="7"/>
        <v>6.86</v>
      </c>
      <c r="AQ16" s="73">
        <f t="shared" si="8"/>
        <v>5.3900000000000006</v>
      </c>
      <c r="AR16" s="74">
        <f t="shared" si="19"/>
        <v>6.7887050000000002</v>
      </c>
      <c r="AS16" s="75">
        <f t="shared" si="4"/>
        <v>4.6059999999999999</v>
      </c>
      <c r="AT16" s="76">
        <f t="shared" si="20"/>
        <v>5.8012569999999997</v>
      </c>
      <c r="AU16" s="77">
        <f t="shared" si="9"/>
        <v>4.0179999999999998</v>
      </c>
      <c r="AV16" s="77">
        <f t="shared" si="21"/>
        <v>5.0606710000000001</v>
      </c>
      <c r="AW16" s="78">
        <f t="shared" si="10"/>
        <v>3.2143999999999999</v>
      </c>
      <c r="AX16" s="78">
        <f t="shared" si="22"/>
        <v>4.0485367999999999</v>
      </c>
      <c r="AY16" s="79">
        <f t="shared" si="11"/>
        <v>1.96</v>
      </c>
      <c r="AZ16" s="80">
        <f t="shared" si="12"/>
        <v>0.98</v>
      </c>
      <c r="BA16" s="81">
        <f t="shared" si="13"/>
        <v>0.58800000000000008</v>
      </c>
      <c r="BB16" s="82">
        <f t="shared" si="23"/>
        <v>0</v>
      </c>
      <c r="BC16" s="83">
        <f t="shared" si="14"/>
        <v>0.39200000000000002</v>
      </c>
      <c r="BD16" s="84">
        <f t="shared" si="15"/>
        <v>0.19600000000000001</v>
      </c>
      <c r="BE16" s="85">
        <f t="shared" si="16"/>
        <v>0.19600000000000001</v>
      </c>
      <c r="BF16" s="86">
        <f t="shared" si="17"/>
        <v>0.39200000000000002</v>
      </c>
      <c r="BG16" s="87">
        <f t="shared" si="18"/>
        <v>0.58800000000000008</v>
      </c>
      <c r="BH16" s="88"/>
    </row>
    <row r="17" spans="1:60" s="89" customFormat="1" ht="25.15" customHeight="1" x14ac:dyDescent="0.25">
      <c r="A17" s="50" t="s">
        <v>76</v>
      </c>
      <c r="B17" s="51">
        <v>5.6</v>
      </c>
      <c r="C17" s="51">
        <f t="shared" si="0"/>
        <v>0</v>
      </c>
      <c r="D17" s="51">
        <f>Z17</f>
        <v>0</v>
      </c>
      <c r="E17" s="51">
        <v>6</v>
      </c>
      <c r="F17" s="51">
        <f t="shared" si="1"/>
        <v>0</v>
      </c>
      <c r="G17" s="51">
        <v>1.8</v>
      </c>
      <c r="H17" s="51">
        <v>6</v>
      </c>
      <c r="I17" s="52">
        <f t="shared" si="2"/>
        <v>0</v>
      </c>
      <c r="J17" s="53">
        <f t="shared" si="2"/>
        <v>0</v>
      </c>
      <c r="K17" s="52">
        <f t="shared" si="2"/>
        <v>0</v>
      </c>
      <c r="L17" s="54">
        <f t="shared" si="2"/>
        <v>0</v>
      </c>
      <c r="M17" s="55">
        <f t="shared" si="3"/>
        <v>19.399999999999999</v>
      </c>
      <c r="N17" s="56">
        <v>9</v>
      </c>
      <c r="O17" s="92"/>
      <c r="P17"/>
      <c r="Q17" s="1"/>
      <c r="R17" s="58"/>
      <c r="S17" s="91"/>
      <c r="T17" s="60"/>
      <c r="U17" s="61">
        <v>0</v>
      </c>
      <c r="V17" s="62">
        <f>U17*V8</f>
        <v>0</v>
      </c>
      <c r="W17" s="61">
        <v>0</v>
      </c>
      <c r="X17" s="63">
        <f>W17*X8</f>
        <v>0</v>
      </c>
      <c r="Y17" s="61">
        <v>0</v>
      </c>
      <c r="Z17" s="63">
        <f>Y17*Z8</f>
        <v>0</v>
      </c>
      <c r="AA17" s="61">
        <v>0</v>
      </c>
      <c r="AB17" s="63">
        <f>AA17*AB8</f>
        <v>0</v>
      </c>
      <c r="AC17" s="61">
        <v>0</v>
      </c>
      <c r="AD17" s="63">
        <f>AC17*AD8</f>
        <v>0</v>
      </c>
      <c r="AE17" s="61">
        <v>0</v>
      </c>
      <c r="AF17" s="63">
        <f>AE17*AF8</f>
        <v>0</v>
      </c>
      <c r="AG17" s="64">
        <f t="shared" si="5"/>
        <v>0</v>
      </c>
      <c r="AH17" s="61">
        <v>0</v>
      </c>
      <c r="AI17" s="65">
        <f>AH17*AI8</f>
        <v>0</v>
      </c>
      <c r="AJ17" s="66">
        <v>0</v>
      </c>
      <c r="AK17" s="67">
        <v>0</v>
      </c>
      <c r="AL17" s="68">
        <v>0</v>
      </c>
      <c r="AM17" s="69">
        <v>0</v>
      </c>
      <c r="AN17" s="70"/>
      <c r="AO17" s="71">
        <f t="shared" si="6"/>
        <v>9.6999999999999993</v>
      </c>
      <c r="AP17" s="72">
        <f t="shared" si="7"/>
        <v>6.7899999999999991</v>
      </c>
      <c r="AQ17" s="73">
        <f t="shared" si="8"/>
        <v>5.3349999999999991</v>
      </c>
      <c r="AR17" s="74">
        <f t="shared" si="19"/>
        <v>6.8234649999999988</v>
      </c>
      <c r="AS17" s="75">
        <f t="shared" si="4"/>
        <v>4.5589999999999993</v>
      </c>
      <c r="AT17" s="76">
        <f t="shared" si="20"/>
        <v>5.8309609999999994</v>
      </c>
      <c r="AU17" s="77">
        <f t="shared" si="9"/>
        <v>3.9769999999999994</v>
      </c>
      <c r="AV17" s="77">
        <f t="shared" si="21"/>
        <v>5.0865829999999992</v>
      </c>
      <c r="AW17" s="78">
        <f t="shared" si="10"/>
        <v>3.1815999999999995</v>
      </c>
      <c r="AX17" s="78">
        <f t="shared" si="22"/>
        <v>4.0692663999999992</v>
      </c>
      <c r="AY17" s="79">
        <f t="shared" si="11"/>
        <v>1.9399999999999997</v>
      </c>
      <c r="AZ17" s="80">
        <f t="shared" si="12"/>
        <v>0.96999999999999986</v>
      </c>
      <c r="BA17" s="81">
        <f t="shared" si="13"/>
        <v>0.58199999999999996</v>
      </c>
      <c r="BB17" s="82">
        <f t="shared" si="23"/>
        <v>0</v>
      </c>
      <c r="BC17" s="83">
        <f t="shared" si="14"/>
        <v>0.38799999999999996</v>
      </c>
      <c r="BD17" s="84">
        <f t="shared" si="15"/>
        <v>0.19399999999999998</v>
      </c>
      <c r="BE17" s="85">
        <f t="shared" si="16"/>
        <v>0.19399999999999998</v>
      </c>
      <c r="BF17" s="86">
        <f t="shared" si="17"/>
        <v>0.38799999999999996</v>
      </c>
      <c r="BG17" s="87">
        <f t="shared" si="18"/>
        <v>0.58199999999999996</v>
      </c>
      <c r="BH17" s="88"/>
    </row>
    <row r="18" spans="1:60" s="89" customFormat="1" ht="25.15" customHeight="1" x14ac:dyDescent="0.25">
      <c r="A18" s="50" t="s">
        <v>77</v>
      </c>
      <c r="B18" s="51">
        <v>8.8000000000000007</v>
      </c>
      <c r="C18" s="51">
        <f t="shared" si="0"/>
        <v>0</v>
      </c>
      <c r="D18" s="51">
        <v>2.4</v>
      </c>
      <c r="E18" s="51">
        <f>AB18</f>
        <v>0</v>
      </c>
      <c r="F18" s="51">
        <f t="shared" si="1"/>
        <v>0</v>
      </c>
      <c r="G18" s="51">
        <f t="shared" ref="G18:G23" si="24">AF18</f>
        <v>0</v>
      </c>
      <c r="H18" s="51">
        <v>5.2</v>
      </c>
      <c r="I18" s="52">
        <f t="shared" si="2"/>
        <v>0</v>
      </c>
      <c r="J18" s="53">
        <f t="shared" si="2"/>
        <v>0</v>
      </c>
      <c r="K18" s="52">
        <f t="shared" si="2"/>
        <v>0</v>
      </c>
      <c r="L18" s="54">
        <v>2.69</v>
      </c>
      <c r="M18" s="55">
        <f t="shared" si="3"/>
        <v>19.090000000000003</v>
      </c>
      <c r="N18" s="56">
        <v>10</v>
      </c>
      <c r="O18" s="92"/>
      <c r="P18"/>
      <c r="Q18" s="1"/>
      <c r="R18" s="58"/>
      <c r="S18" s="91"/>
      <c r="T18" s="60"/>
      <c r="U18" s="61">
        <v>1</v>
      </c>
      <c r="V18" s="62">
        <f t="shared" ref="V18:V41" si="25">U18*V9</f>
        <v>0</v>
      </c>
      <c r="W18" s="61">
        <v>1</v>
      </c>
      <c r="X18" s="63">
        <f t="shared" ref="X18:X41" si="26">W18*X9</f>
        <v>0</v>
      </c>
      <c r="Y18" s="61">
        <v>1</v>
      </c>
      <c r="Z18" s="63">
        <f t="shared" ref="Z18:Z41" si="27">Y18*Z9</f>
        <v>0</v>
      </c>
      <c r="AA18" s="61">
        <v>1</v>
      </c>
      <c r="AB18" s="63">
        <f t="shared" ref="AB18:AB41" si="28">AA18*AB9</f>
        <v>0</v>
      </c>
      <c r="AC18" s="61">
        <v>1</v>
      </c>
      <c r="AD18" s="63">
        <f t="shared" ref="AD18:AD41" si="29">AC18*AD9</f>
        <v>0</v>
      </c>
      <c r="AE18" s="61">
        <v>1</v>
      </c>
      <c r="AF18" s="63">
        <f t="shared" ref="AF18:AF41" si="30">AE18*AF9</f>
        <v>0</v>
      </c>
      <c r="AG18" s="64">
        <f t="shared" si="5"/>
        <v>0</v>
      </c>
      <c r="AH18" s="61">
        <v>1</v>
      </c>
      <c r="AI18" s="65">
        <f t="shared" ref="AI18:AI41" si="31">AH18*AI9</f>
        <v>0</v>
      </c>
      <c r="AJ18" s="66">
        <v>0</v>
      </c>
      <c r="AK18" s="67">
        <v>0</v>
      </c>
      <c r="AL18" s="68">
        <v>0</v>
      </c>
      <c r="AM18" s="69">
        <v>0</v>
      </c>
      <c r="AN18" s="70"/>
      <c r="AO18" s="71">
        <f t="shared" si="6"/>
        <v>8.2000000000000011</v>
      </c>
      <c r="AP18" s="72">
        <f t="shared" si="7"/>
        <v>5.7400000000000011</v>
      </c>
      <c r="AQ18" s="73">
        <f t="shared" si="8"/>
        <v>4.5100000000000007</v>
      </c>
      <c r="AR18" s="74">
        <f t="shared" si="19"/>
        <v>5.6679718150000014</v>
      </c>
      <c r="AS18" s="75">
        <f t="shared" si="4"/>
        <v>3.854000000000001</v>
      </c>
      <c r="AT18" s="76">
        <f t="shared" si="20"/>
        <v>4.843539551000001</v>
      </c>
      <c r="AU18" s="77">
        <f t="shared" si="9"/>
        <v>3.3620000000000005</v>
      </c>
      <c r="AV18" s="77">
        <f t="shared" si="21"/>
        <v>4.2252153530000012</v>
      </c>
      <c r="AW18" s="78">
        <f t="shared" si="10"/>
        <v>2.6896000000000004</v>
      </c>
      <c r="AX18" s="78">
        <f t="shared" si="22"/>
        <v>3.3801722824000007</v>
      </c>
      <c r="AY18" s="79">
        <f t="shared" si="11"/>
        <v>1.6400000000000003</v>
      </c>
      <c r="AZ18" s="80">
        <f t="shared" si="12"/>
        <v>0.82000000000000017</v>
      </c>
      <c r="BA18" s="81">
        <f t="shared" si="13"/>
        <v>0.4920000000000001</v>
      </c>
      <c r="BB18" s="82">
        <f t="shared" si="23"/>
        <v>0</v>
      </c>
      <c r="BC18" s="83">
        <f t="shared" si="14"/>
        <v>0.32800000000000007</v>
      </c>
      <c r="BD18" s="84">
        <f t="shared" si="15"/>
        <v>0.16400000000000003</v>
      </c>
      <c r="BE18" s="85">
        <f t="shared" si="16"/>
        <v>0.16400000000000003</v>
      </c>
      <c r="BF18" s="86">
        <f t="shared" si="17"/>
        <v>0.32800000000000007</v>
      </c>
      <c r="BG18" s="87">
        <f t="shared" si="18"/>
        <v>0.4920000000000001</v>
      </c>
      <c r="BH18" s="88"/>
    </row>
    <row r="19" spans="1:60" s="89" customFormat="1" ht="25.15" customHeight="1" x14ac:dyDescent="0.25">
      <c r="A19" s="50" t="s">
        <v>78</v>
      </c>
      <c r="B19" s="51">
        <v>13.6</v>
      </c>
      <c r="C19" s="51">
        <f t="shared" si="0"/>
        <v>0</v>
      </c>
      <c r="D19" s="51">
        <f>Z19</f>
        <v>0</v>
      </c>
      <c r="E19" s="51">
        <f>AB19</f>
        <v>0</v>
      </c>
      <c r="F19" s="51">
        <f t="shared" si="1"/>
        <v>0</v>
      </c>
      <c r="G19" s="51">
        <f t="shared" si="24"/>
        <v>0</v>
      </c>
      <c r="H19" s="51">
        <v>3</v>
      </c>
      <c r="I19" s="52">
        <f t="shared" si="2"/>
        <v>0</v>
      </c>
      <c r="J19" s="53">
        <f t="shared" si="2"/>
        <v>0</v>
      </c>
      <c r="K19" s="52">
        <f t="shared" si="2"/>
        <v>0</v>
      </c>
      <c r="L19" s="54">
        <v>0.8</v>
      </c>
      <c r="M19" s="55">
        <f t="shared" si="3"/>
        <v>17.400000000000002</v>
      </c>
      <c r="N19" s="56">
        <v>11</v>
      </c>
      <c r="O19" s="92"/>
      <c r="P19"/>
      <c r="Q19" s="1"/>
      <c r="R19" s="58"/>
      <c r="S19" s="91"/>
      <c r="T19" s="60"/>
      <c r="U19" s="61">
        <v>2</v>
      </c>
      <c r="V19" s="62">
        <f t="shared" si="25"/>
        <v>0</v>
      </c>
      <c r="W19" s="61">
        <v>2</v>
      </c>
      <c r="X19" s="63">
        <f t="shared" si="26"/>
        <v>0</v>
      </c>
      <c r="Y19" s="61">
        <v>2</v>
      </c>
      <c r="Z19" s="63">
        <f t="shared" si="27"/>
        <v>0</v>
      </c>
      <c r="AA19" s="61">
        <v>2</v>
      </c>
      <c r="AB19" s="63">
        <f t="shared" si="28"/>
        <v>0</v>
      </c>
      <c r="AC19" s="61">
        <v>2</v>
      </c>
      <c r="AD19" s="63">
        <f t="shared" si="29"/>
        <v>0</v>
      </c>
      <c r="AE19" s="61">
        <v>2</v>
      </c>
      <c r="AF19" s="63">
        <f t="shared" si="30"/>
        <v>0</v>
      </c>
      <c r="AG19" s="64">
        <f t="shared" si="5"/>
        <v>0</v>
      </c>
      <c r="AH19" s="61">
        <v>2</v>
      </c>
      <c r="AI19" s="65">
        <f t="shared" si="31"/>
        <v>0</v>
      </c>
      <c r="AJ19" s="66">
        <v>0</v>
      </c>
      <c r="AK19" s="67">
        <v>0</v>
      </c>
      <c r="AL19" s="68">
        <v>0</v>
      </c>
      <c r="AM19" s="69">
        <v>0</v>
      </c>
      <c r="AN19" s="70"/>
      <c r="AO19" s="71">
        <f t="shared" si="6"/>
        <v>8.3000000000000007</v>
      </c>
      <c r="AP19" s="72">
        <f t="shared" si="7"/>
        <v>5.8100000000000005</v>
      </c>
      <c r="AQ19" s="73">
        <f t="shared" si="8"/>
        <v>4.5650000000000004</v>
      </c>
      <c r="AR19" s="74">
        <f t="shared" si="19"/>
        <v>5.7074916800000004</v>
      </c>
      <c r="AS19" s="75">
        <f t="shared" si="4"/>
        <v>3.9010000000000002</v>
      </c>
      <c r="AT19" s="76">
        <f t="shared" si="20"/>
        <v>4.8773110720000004</v>
      </c>
      <c r="AU19" s="77">
        <f t="shared" si="9"/>
        <v>3.403</v>
      </c>
      <c r="AV19" s="77">
        <f t="shared" si="21"/>
        <v>4.2546756160000001</v>
      </c>
      <c r="AW19" s="78">
        <f t="shared" si="10"/>
        <v>2.7223999999999999</v>
      </c>
      <c r="AX19" s="78">
        <f t="shared" si="22"/>
        <v>3.4037404927999999</v>
      </c>
      <c r="AY19" s="79">
        <f t="shared" si="11"/>
        <v>1.6600000000000001</v>
      </c>
      <c r="AZ19" s="80">
        <f t="shared" si="12"/>
        <v>0.83000000000000007</v>
      </c>
      <c r="BA19" s="81">
        <f t="shared" si="13"/>
        <v>0.498</v>
      </c>
      <c r="BB19" s="82">
        <f t="shared" si="23"/>
        <v>0</v>
      </c>
      <c r="BC19" s="83">
        <f t="shared" si="14"/>
        <v>0.33200000000000002</v>
      </c>
      <c r="BD19" s="84">
        <f t="shared" si="15"/>
        <v>0.16600000000000001</v>
      </c>
      <c r="BE19" s="85">
        <f t="shared" si="16"/>
        <v>0.16600000000000001</v>
      </c>
      <c r="BF19" s="86">
        <f t="shared" si="17"/>
        <v>0.33200000000000002</v>
      </c>
      <c r="BG19" s="87">
        <f t="shared" si="18"/>
        <v>0.498</v>
      </c>
      <c r="BH19" s="88"/>
    </row>
    <row r="20" spans="1:60" s="89" customFormat="1" ht="25.15" customHeight="1" x14ac:dyDescent="0.25">
      <c r="A20" s="50" t="s">
        <v>79</v>
      </c>
      <c r="B20" s="51">
        <v>7.2</v>
      </c>
      <c r="C20" s="51">
        <f t="shared" si="0"/>
        <v>0</v>
      </c>
      <c r="D20" s="51">
        <f>Z20</f>
        <v>0</v>
      </c>
      <c r="E20" s="51">
        <v>1.2</v>
      </c>
      <c r="F20" s="51">
        <f t="shared" si="1"/>
        <v>0</v>
      </c>
      <c r="G20" s="51">
        <f t="shared" si="24"/>
        <v>0</v>
      </c>
      <c r="H20" s="51">
        <v>6</v>
      </c>
      <c r="I20" s="52">
        <f t="shared" si="2"/>
        <v>0</v>
      </c>
      <c r="J20" s="53">
        <f t="shared" si="2"/>
        <v>0</v>
      </c>
      <c r="K20" s="52">
        <f t="shared" si="2"/>
        <v>0</v>
      </c>
      <c r="L20" s="54">
        <v>2.59</v>
      </c>
      <c r="M20" s="55">
        <f t="shared" si="3"/>
        <v>16.990000000000002</v>
      </c>
      <c r="N20" s="56">
        <v>12</v>
      </c>
      <c r="O20" s="92"/>
      <c r="P20"/>
      <c r="Q20" s="1"/>
      <c r="R20" s="58"/>
      <c r="S20" s="91"/>
      <c r="T20" s="60"/>
      <c r="U20" s="61">
        <v>3</v>
      </c>
      <c r="V20" s="62">
        <f t="shared" si="25"/>
        <v>0</v>
      </c>
      <c r="W20" s="61">
        <v>3</v>
      </c>
      <c r="X20" s="63">
        <f t="shared" si="26"/>
        <v>0</v>
      </c>
      <c r="Y20" s="61">
        <v>3</v>
      </c>
      <c r="Z20" s="63">
        <f t="shared" si="27"/>
        <v>0</v>
      </c>
      <c r="AA20" s="61">
        <v>3</v>
      </c>
      <c r="AB20" s="63">
        <f t="shared" si="28"/>
        <v>0</v>
      </c>
      <c r="AC20" s="61">
        <v>3</v>
      </c>
      <c r="AD20" s="63">
        <f t="shared" si="29"/>
        <v>0</v>
      </c>
      <c r="AE20" s="61">
        <v>3</v>
      </c>
      <c r="AF20" s="63">
        <f t="shared" si="30"/>
        <v>0</v>
      </c>
      <c r="AG20" s="64">
        <f t="shared" si="5"/>
        <v>0</v>
      </c>
      <c r="AH20" s="61">
        <v>3</v>
      </c>
      <c r="AI20" s="65">
        <f t="shared" si="31"/>
        <v>0</v>
      </c>
      <c r="AJ20" s="66">
        <v>0</v>
      </c>
      <c r="AK20" s="67">
        <v>0</v>
      </c>
      <c r="AL20" s="68">
        <v>0</v>
      </c>
      <c r="AM20" s="69">
        <v>0</v>
      </c>
      <c r="AN20" s="70"/>
      <c r="AO20" s="71">
        <f t="shared" si="6"/>
        <v>7.2000000000000011</v>
      </c>
      <c r="AP20" s="72">
        <f t="shared" si="7"/>
        <v>5.0400000000000009</v>
      </c>
      <c r="AQ20" s="73">
        <f t="shared" si="8"/>
        <v>3.9600000000000004</v>
      </c>
      <c r="AR20" s="74">
        <f t="shared" si="19"/>
        <v>4.9375735200000008</v>
      </c>
      <c r="AS20" s="75">
        <f t="shared" si="4"/>
        <v>3.3840000000000003</v>
      </c>
      <c r="AT20" s="76">
        <f t="shared" si="20"/>
        <v>4.219381008</v>
      </c>
      <c r="AU20" s="77">
        <f t="shared" si="9"/>
        <v>2.9520000000000004</v>
      </c>
      <c r="AV20" s="77">
        <f t="shared" si="21"/>
        <v>3.6807366240000006</v>
      </c>
      <c r="AW20" s="78">
        <f t="shared" si="10"/>
        <v>2.3616000000000001</v>
      </c>
      <c r="AX20" s="78">
        <f t="shared" si="22"/>
        <v>2.9445892992000005</v>
      </c>
      <c r="AY20" s="79">
        <f t="shared" si="11"/>
        <v>1.4400000000000002</v>
      </c>
      <c r="AZ20" s="80">
        <f t="shared" si="12"/>
        <v>0.72000000000000008</v>
      </c>
      <c r="BA20" s="81">
        <f t="shared" si="13"/>
        <v>0.43200000000000005</v>
      </c>
      <c r="BB20" s="82">
        <f t="shared" si="23"/>
        <v>0</v>
      </c>
      <c r="BC20" s="83">
        <f t="shared" si="14"/>
        <v>0.28800000000000003</v>
      </c>
      <c r="BD20" s="84">
        <f t="shared" si="15"/>
        <v>0.14400000000000002</v>
      </c>
      <c r="BE20" s="85">
        <f t="shared" si="16"/>
        <v>0.14400000000000002</v>
      </c>
      <c r="BF20" s="86">
        <f t="shared" si="17"/>
        <v>0.28800000000000003</v>
      </c>
      <c r="BG20" s="87">
        <f t="shared" si="18"/>
        <v>0.43200000000000005</v>
      </c>
      <c r="BH20" s="88"/>
    </row>
    <row r="21" spans="1:60" s="89" customFormat="1" ht="25.15" customHeight="1" x14ac:dyDescent="0.25">
      <c r="A21" s="50" t="s">
        <v>80</v>
      </c>
      <c r="B21" s="51">
        <f>V21</f>
        <v>0</v>
      </c>
      <c r="C21" s="51">
        <f t="shared" si="0"/>
        <v>0</v>
      </c>
      <c r="D21" s="51">
        <f>Z21</f>
        <v>0</v>
      </c>
      <c r="E21" s="51">
        <v>10.35</v>
      </c>
      <c r="F21" s="51">
        <f t="shared" si="1"/>
        <v>0</v>
      </c>
      <c r="G21" s="51">
        <f t="shared" si="24"/>
        <v>0</v>
      </c>
      <c r="H21" s="51">
        <v>6</v>
      </c>
      <c r="I21" s="52">
        <f t="shared" si="2"/>
        <v>0</v>
      </c>
      <c r="J21" s="53">
        <f t="shared" si="2"/>
        <v>0</v>
      </c>
      <c r="K21" s="52">
        <f t="shared" si="2"/>
        <v>0</v>
      </c>
      <c r="L21" s="54">
        <f>AM21</f>
        <v>0</v>
      </c>
      <c r="M21" s="55">
        <f t="shared" si="3"/>
        <v>16.350000000000001</v>
      </c>
      <c r="N21" s="56">
        <v>13</v>
      </c>
      <c r="O21" s="92"/>
      <c r="P21"/>
      <c r="Q21" s="1"/>
      <c r="R21" s="58"/>
      <c r="S21" s="91"/>
      <c r="T21" s="60"/>
      <c r="U21" s="61">
        <v>4</v>
      </c>
      <c r="V21" s="62">
        <f t="shared" si="25"/>
        <v>0</v>
      </c>
      <c r="W21" s="61">
        <v>4</v>
      </c>
      <c r="X21" s="63">
        <f t="shared" si="26"/>
        <v>0</v>
      </c>
      <c r="Y21" s="61">
        <v>4</v>
      </c>
      <c r="Z21" s="63">
        <f t="shared" si="27"/>
        <v>0</v>
      </c>
      <c r="AA21" s="61">
        <v>4</v>
      </c>
      <c r="AB21" s="63">
        <f t="shared" si="28"/>
        <v>0</v>
      </c>
      <c r="AC21" s="61">
        <v>4</v>
      </c>
      <c r="AD21" s="63">
        <f t="shared" si="29"/>
        <v>0</v>
      </c>
      <c r="AE21" s="61">
        <v>4</v>
      </c>
      <c r="AF21" s="63">
        <f t="shared" si="30"/>
        <v>0</v>
      </c>
      <c r="AG21" s="64">
        <f t="shared" si="5"/>
        <v>0</v>
      </c>
      <c r="AH21" s="61">
        <v>4</v>
      </c>
      <c r="AI21" s="65">
        <f t="shared" si="31"/>
        <v>0</v>
      </c>
      <c r="AJ21" s="66">
        <v>0</v>
      </c>
      <c r="AK21" s="67">
        <v>0</v>
      </c>
      <c r="AL21" s="68">
        <v>0</v>
      </c>
      <c r="AM21" s="69">
        <v>0</v>
      </c>
      <c r="AN21" s="70"/>
      <c r="AO21" s="71">
        <f t="shared" si="6"/>
        <v>8.1750000000000007</v>
      </c>
      <c r="AP21" s="72">
        <f t="shared" si="7"/>
        <v>5.7225000000000001</v>
      </c>
      <c r="AQ21" s="73">
        <f t="shared" si="8"/>
        <v>4.4962499999999999</v>
      </c>
      <c r="AR21" s="74">
        <f t="shared" si="19"/>
        <v>5.6118865274999994</v>
      </c>
      <c r="AS21" s="75">
        <f t="shared" si="4"/>
        <v>3.8422499999999999</v>
      </c>
      <c r="AT21" s="76">
        <f t="shared" si="20"/>
        <v>4.7956121234999998</v>
      </c>
      <c r="AU21" s="77">
        <f t="shared" si="9"/>
        <v>3.35175</v>
      </c>
      <c r="AV21" s="77">
        <f t="shared" si="21"/>
        <v>4.1834063204999996</v>
      </c>
      <c r="AW21" s="78">
        <f t="shared" si="10"/>
        <v>2.6814</v>
      </c>
      <c r="AX21" s="78">
        <f t="shared" si="22"/>
        <v>3.3467250564</v>
      </c>
      <c r="AY21" s="79">
        <f t="shared" si="11"/>
        <v>1.635</v>
      </c>
      <c r="AZ21" s="80">
        <f t="shared" si="12"/>
        <v>0.8175</v>
      </c>
      <c r="BA21" s="81">
        <f t="shared" si="13"/>
        <v>0.49050000000000005</v>
      </c>
      <c r="BB21" s="82">
        <f t="shared" si="23"/>
        <v>0</v>
      </c>
      <c r="BC21" s="83">
        <f t="shared" si="14"/>
        <v>0.32700000000000001</v>
      </c>
      <c r="BD21" s="84">
        <f t="shared" si="15"/>
        <v>0.16350000000000001</v>
      </c>
      <c r="BE21" s="85">
        <f t="shared" si="16"/>
        <v>0.16350000000000001</v>
      </c>
      <c r="BF21" s="86">
        <f t="shared" si="17"/>
        <v>0.32700000000000001</v>
      </c>
      <c r="BG21" s="87">
        <f t="shared" si="18"/>
        <v>0.49050000000000005</v>
      </c>
      <c r="BH21" s="88"/>
    </row>
    <row r="22" spans="1:60" s="89" customFormat="1" ht="25.15" customHeight="1" x14ac:dyDescent="0.25">
      <c r="A22" s="50" t="s">
        <v>81</v>
      </c>
      <c r="B22" s="51">
        <v>4.8</v>
      </c>
      <c r="C22" s="51">
        <f t="shared" si="0"/>
        <v>0</v>
      </c>
      <c r="D22" s="51">
        <f>Z22</f>
        <v>0</v>
      </c>
      <c r="E22" s="51">
        <v>11.25</v>
      </c>
      <c r="F22" s="51">
        <f t="shared" si="1"/>
        <v>0</v>
      </c>
      <c r="G22" s="51">
        <f t="shared" si="24"/>
        <v>0</v>
      </c>
      <c r="H22" s="51">
        <f>AI22</f>
        <v>0</v>
      </c>
      <c r="I22" s="52">
        <f t="shared" si="2"/>
        <v>0</v>
      </c>
      <c r="J22" s="53">
        <f t="shared" si="2"/>
        <v>0</v>
      </c>
      <c r="K22" s="52">
        <f t="shared" si="2"/>
        <v>0</v>
      </c>
      <c r="L22" s="54">
        <f>AM22</f>
        <v>0</v>
      </c>
      <c r="M22" s="55">
        <f t="shared" si="3"/>
        <v>16.05</v>
      </c>
      <c r="N22" s="56">
        <v>14</v>
      </c>
      <c r="O22" s="92"/>
      <c r="P22"/>
      <c r="Q22" s="1"/>
      <c r="R22" s="58"/>
      <c r="S22" s="91"/>
      <c r="T22" s="60"/>
      <c r="U22" s="61">
        <v>5</v>
      </c>
      <c r="V22" s="62">
        <f t="shared" si="25"/>
        <v>0</v>
      </c>
      <c r="W22" s="61">
        <v>5</v>
      </c>
      <c r="X22" s="63">
        <f t="shared" si="26"/>
        <v>0</v>
      </c>
      <c r="Y22" s="61">
        <v>5</v>
      </c>
      <c r="Z22" s="63">
        <f t="shared" si="27"/>
        <v>0</v>
      </c>
      <c r="AA22" s="61">
        <v>5</v>
      </c>
      <c r="AB22" s="63">
        <f t="shared" si="28"/>
        <v>0</v>
      </c>
      <c r="AC22" s="61">
        <v>5</v>
      </c>
      <c r="AD22" s="63">
        <f t="shared" si="29"/>
        <v>0</v>
      </c>
      <c r="AE22" s="61">
        <v>5</v>
      </c>
      <c r="AF22" s="63">
        <f t="shared" si="30"/>
        <v>0</v>
      </c>
      <c r="AG22" s="64">
        <f t="shared" si="5"/>
        <v>0</v>
      </c>
      <c r="AH22" s="61">
        <v>5</v>
      </c>
      <c r="AI22" s="65">
        <f t="shared" si="31"/>
        <v>0</v>
      </c>
      <c r="AJ22" s="66">
        <v>0</v>
      </c>
      <c r="AK22" s="67">
        <v>0</v>
      </c>
      <c r="AL22" s="68">
        <v>0</v>
      </c>
      <c r="AM22" s="69">
        <v>0</v>
      </c>
      <c r="AN22" s="70"/>
      <c r="AO22" s="71">
        <f t="shared" si="6"/>
        <v>8.0250000000000004</v>
      </c>
      <c r="AP22" s="72">
        <f t="shared" si="7"/>
        <v>5.6174999999999997</v>
      </c>
      <c r="AQ22" s="73">
        <f t="shared" si="8"/>
        <v>4.4137500000000003</v>
      </c>
      <c r="AR22" s="74">
        <f t="shared" si="19"/>
        <v>5.3234594763075007</v>
      </c>
      <c r="AS22" s="75">
        <f t="shared" si="4"/>
        <v>3.7717499999999999</v>
      </c>
      <c r="AT22" s="76">
        <f t="shared" si="20"/>
        <v>4.5491380979354998</v>
      </c>
      <c r="AU22" s="77">
        <f t="shared" si="9"/>
        <v>3.2902499999999999</v>
      </c>
      <c r="AV22" s="77">
        <f t="shared" si="21"/>
        <v>3.9683970641565001</v>
      </c>
      <c r="AW22" s="78">
        <f t="shared" si="10"/>
        <v>2.6321999999999997</v>
      </c>
      <c r="AX22" s="78">
        <f t="shared" si="22"/>
        <v>3.1747176513251998</v>
      </c>
      <c r="AY22" s="79">
        <f t="shared" si="11"/>
        <v>1.605</v>
      </c>
      <c r="AZ22" s="80">
        <f t="shared" si="12"/>
        <v>0.80249999999999999</v>
      </c>
      <c r="BA22" s="81">
        <f t="shared" si="13"/>
        <v>0.48150000000000004</v>
      </c>
      <c r="BB22" s="82">
        <f t="shared" si="23"/>
        <v>0</v>
      </c>
      <c r="BC22" s="83">
        <f t="shared" si="14"/>
        <v>0.32100000000000001</v>
      </c>
      <c r="BD22" s="84">
        <f t="shared" si="15"/>
        <v>0.1605</v>
      </c>
      <c r="BE22" s="85">
        <f t="shared" si="16"/>
        <v>0.1605</v>
      </c>
      <c r="BF22" s="86">
        <f t="shared" si="17"/>
        <v>0.32100000000000001</v>
      </c>
      <c r="BG22" s="87">
        <f t="shared" si="18"/>
        <v>0.48150000000000004</v>
      </c>
      <c r="BH22" s="88"/>
    </row>
    <row r="23" spans="1:60" s="89" customFormat="1" ht="25.15" customHeight="1" x14ac:dyDescent="0.25">
      <c r="A23" s="50" t="s">
        <v>82</v>
      </c>
      <c r="B23" s="51">
        <f>V23</f>
        <v>0</v>
      </c>
      <c r="C23" s="51">
        <f t="shared" si="0"/>
        <v>0</v>
      </c>
      <c r="D23" s="51">
        <v>2.6</v>
      </c>
      <c r="E23" s="51">
        <v>1.65</v>
      </c>
      <c r="F23" s="51">
        <f t="shared" si="1"/>
        <v>0</v>
      </c>
      <c r="G23" s="51">
        <f t="shared" si="24"/>
        <v>0</v>
      </c>
      <c r="H23" s="51">
        <v>6</v>
      </c>
      <c r="I23" s="52">
        <f t="shared" si="2"/>
        <v>0</v>
      </c>
      <c r="J23" s="53">
        <f t="shared" si="2"/>
        <v>0</v>
      </c>
      <c r="K23" s="52">
        <f t="shared" si="2"/>
        <v>0</v>
      </c>
      <c r="L23" s="54">
        <v>2.54</v>
      </c>
      <c r="M23" s="55">
        <f t="shared" si="3"/>
        <v>12.79</v>
      </c>
      <c r="N23" s="56">
        <v>15</v>
      </c>
      <c r="O23" s="92"/>
      <c r="P23"/>
      <c r="Q23" s="1"/>
      <c r="R23" s="58"/>
      <c r="S23" s="91"/>
      <c r="T23" s="60"/>
      <c r="U23" s="61">
        <v>6</v>
      </c>
      <c r="V23" s="62">
        <f t="shared" si="25"/>
        <v>0</v>
      </c>
      <c r="W23" s="61">
        <v>6</v>
      </c>
      <c r="X23" s="63">
        <f t="shared" si="26"/>
        <v>0</v>
      </c>
      <c r="Y23" s="61">
        <v>6</v>
      </c>
      <c r="Z23" s="63">
        <f t="shared" si="27"/>
        <v>0</v>
      </c>
      <c r="AA23" s="61">
        <v>6</v>
      </c>
      <c r="AB23" s="63">
        <f t="shared" si="28"/>
        <v>0</v>
      </c>
      <c r="AC23" s="61">
        <v>6</v>
      </c>
      <c r="AD23" s="63">
        <f t="shared" si="29"/>
        <v>0</v>
      </c>
      <c r="AE23" s="61">
        <v>6</v>
      </c>
      <c r="AF23" s="63">
        <f t="shared" si="30"/>
        <v>0</v>
      </c>
      <c r="AG23" s="64">
        <f t="shared" si="5"/>
        <v>0</v>
      </c>
      <c r="AH23" s="61">
        <v>6</v>
      </c>
      <c r="AI23" s="65">
        <f t="shared" si="31"/>
        <v>0</v>
      </c>
      <c r="AJ23" s="66">
        <v>0</v>
      </c>
      <c r="AK23" s="67">
        <v>0</v>
      </c>
      <c r="AL23" s="68">
        <v>0</v>
      </c>
      <c r="AM23" s="69">
        <v>0</v>
      </c>
      <c r="AN23" s="70"/>
      <c r="AO23" s="71">
        <f t="shared" si="6"/>
        <v>5.125</v>
      </c>
      <c r="AP23" s="72">
        <f t="shared" si="7"/>
        <v>3.5874999999999999</v>
      </c>
      <c r="AQ23" s="73">
        <f t="shared" si="8"/>
        <v>2.8187499999999996</v>
      </c>
      <c r="AR23" s="74">
        <f t="shared" si="19"/>
        <v>3.4037678971999998</v>
      </c>
      <c r="AS23" s="75">
        <f t="shared" si="4"/>
        <v>2.4087499999999999</v>
      </c>
      <c r="AT23" s="76">
        <f t="shared" si="20"/>
        <v>2.9086743848799999</v>
      </c>
      <c r="AU23" s="77">
        <f t="shared" si="9"/>
        <v>2.1012499999999998</v>
      </c>
      <c r="AV23" s="77">
        <f t="shared" si="21"/>
        <v>2.53735425064</v>
      </c>
      <c r="AW23" s="78">
        <f t="shared" si="10"/>
        <v>1.6809999999999998</v>
      </c>
      <c r="AX23" s="78">
        <f t="shared" si="22"/>
        <v>2.0298834005119999</v>
      </c>
      <c r="AY23" s="79">
        <f t="shared" si="11"/>
        <v>1.0249999999999999</v>
      </c>
      <c r="AZ23" s="80">
        <f t="shared" si="12"/>
        <v>0.51249999999999996</v>
      </c>
      <c r="BA23" s="81">
        <f t="shared" si="13"/>
        <v>0.3075</v>
      </c>
      <c r="BB23" s="82">
        <f t="shared" si="23"/>
        <v>0</v>
      </c>
      <c r="BC23" s="83">
        <f t="shared" si="14"/>
        <v>0.20499999999999999</v>
      </c>
      <c r="BD23" s="84">
        <f t="shared" si="15"/>
        <v>0.10249999999999999</v>
      </c>
      <c r="BE23" s="85">
        <f t="shared" si="16"/>
        <v>0.10249999999999999</v>
      </c>
      <c r="BF23" s="86">
        <f t="shared" si="17"/>
        <v>0.20499999999999999</v>
      </c>
      <c r="BG23" s="87">
        <f t="shared" si="18"/>
        <v>0.3075</v>
      </c>
      <c r="BH23" s="88"/>
    </row>
    <row r="24" spans="1:60" s="89" customFormat="1" ht="25.15" customHeight="1" x14ac:dyDescent="0.25">
      <c r="A24" s="50" t="s">
        <v>83</v>
      </c>
      <c r="B24" s="51">
        <v>6</v>
      </c>
      <c r="C24" s="51">
        <f t="shared" si="0"/>
        <v>0</v>
      </c>
      <c r="D24" s="51">
        <v>0.4</v>
      </c>
      <c r="E24" s="51">
        <v>2.4</v>
      </c>
      <c r="F24" s="51">
        <f t="shared" si="1"/>
        <v>0</v>
      </c>
      <c r="G24" s="51">
        <v>2.7</v>
      </c>
      <c r="H24" s="51">
        <v>1.1000000000000001</v>
      </c>
      <c r="I24" s="52">
        <f t="shared" si="2"/>
        <v>0</v>
      </c>
      <c r="J24" s="53">
        <f t="shared" si="2"/>
        <v>0</v>
      </c>
      <c r="K24" s="52">
        <f t="shared" si="2"/>
        <v>0</v>
      </c>
      <c r="L24" s="54">
        <f>AM24</f>
        <v>0</v>
      </c>
      <c r="M24" s="55">
        <f t="shared" si="3"/>
        <v>12.6</v>
      </c>
      <c r="N24" s="56">
        <v>16</v>
      </c>
      <c r="O24" s="92"/>
      <c r="P24"/>
      <c r="Q24" s="1"/>
      <c r="R24" s="58"/>
      <c r="S24" s="91"/>
      <c r="T24" s="60"/>
      <c r="U24" s="61">
        <v>7</v>
      </c>
      <c r="V24" s="62">
        <f t="shared" si="25"/>
        <v>0</v>
      </c>
      <c r="W24" s="61">
        <v>7</v>
      </c>
      <c r="X24" s="63">
        <f t="shared" si="26"/>
        <v>0</v>
      </c>
      <c r="Y24" s="61">
        <v>7</v>
      </c>
      <c r="Z24" s="63">
        <f t="shared" si="27"/>
        <v>0</v>
      </c>
      <c r="AA24" s="61">
        <v>7</v>
      </c>
      <c r="AB24" s="63">
        <f t="shared" si="28"/>
        <v>0</v>
      </c>
      <c r="AC24" s="61">
        <v>7</v>
      </c>
      <c r="AD24" s="63">
        <f t="shared" si="29"/>
        <v>0</v>
      </c>
      <c r="AE24" s="61">
        <v>7</v>
      </c>
      <c r="AF24" s="63">
        <f t="shared" si="30"/>
        <v>0</v>
      </c>
      <c r="AG24" s="64">
        <f t="shared" si="5"/>
        <v>0</v>
      </c>
      <c r="AH24" s="61">
        <v>7</v>
      </c>
      <c r="AI24" s="65">
        <f t="shared" si="31"/>
        <v>0</v>
      </c>
      <c r="AJ24" s="66">
        <v>0</v>
      </c>
      <c r="AK24" s="67">
        <v>0</v>
      </c>
      <c r="AL24" s="68">
        <v>0</v>
      </c>
      <c r="AM24" s="69">
        <v>0</v>
      </c>
      <c r="AN24" s="70"/>
      <c r="AO24" s="71">
        <f t="shared" si="6"/>
        <v>6.3</v>
      </c>
      <c r="AP24" s="72">
        <f t="shared" si="7"/>
        <v>4.41</v>
      </c>
      <c r="AQ24" s="73">
        <f t="shared" si="8"/>
        <v>3.4649999999999999</v>
      </c>
      <c r="AR24" s="74">
        <f t="shared" si="19"/>
        <v>4.0871342635200003</v>
      </c>
      <c r="AS24" s="75">
        <f t="shared" si="4"/>
        <v>2.9609999999999999</v>
      </c>
      <c r="AT24" s="76">
        <f t="shared" si="20"/>
        <v>3.492642007008</v>
      </c>
      <c r="AU24" s="77">
        <f t="shared" si="9"/>
        <v>2.5830000000000002</v>
      </c>
      <c r="AV24" s="77">
        <f t="shared" si="21"/>
        <v>3.0467728146240001</v>
      </c>
      <c r="AW24" s="78">
        <f t="shared" si="10"/>
        <v>2.0663999999999998</v>
      </c>
      <c r="AX24" s="78">
        <f t="shared" si="22"/>
        <v>2.4374182516991998</v>
      </c>
      <c r="AY24" s="79">
        <f t="shared" si="11"/>
        <v>1.26</v>
      </c>
      <c r="AZ24" s="80">
        <f t="shared" si="12"/>
        <v>0.63</v>
      </c>
      <c r="BA24" s="81">
        <f t="shared" si="13"/>
        <v>0.378</v>
      </c>
      <c r="BB24" s="82">
        <f t="shared" si="23"/>
        <v>0</v>
      </c>
      <c r="BC24" s="83">
        <f t="shared" si="14"/>
        <v>0.252</v>
      </c>
      <c r="BD24" s="84">
        <f t="shared" si="15"/>
        <v>0.126</v>
      </c>
      <c r="BE24" s="85">
        <f t="shared" si="16"/>
        <v>0.126</v>
      </c>
      <c r="BF24" s="86">
        <f t="shared" si="17"/>
        <v>0.252</v>
      </c>
      <c r="BG24" s="87">
        <f t="shared" si="18"/>
        <v>0.378</v>
      </c>
      <c r="BH24" s="88"/>
    </row>
    <row r="25" spans="1:60" s="89" customFormat="1" ht="25.15" customHeight="1" x14ac:dyDescent="0.25">
      <c r="A25" s="50" t="s">
        <v>84</v>
      </c>
      <c r="B25" s="51">
        <v>10.8</v>
      </c>
      <c r="C25" s="51">
        <f t="shared" si="0"/>
        <v>0</v>
      </c>
      <c r="D25" s="51">
        <f t="shared" ref="D25:D34" si="32">Z25</f>
        <v>0</v>
      </c>
      <c r="E25" s="51">
        <f>AB25</f>
        <v>0</v>
      </c>
      <c r="F25" s="51">
        <f t="shared" si="1"/>
        <v>0</v>
      </c>
      <c r="G25" s="51">
        <f t="shared" ref="G25:G39" si="33">AF25</f>
        <v>0</v>
      </c>
      <c r="H25" s="51">
        <v>1.1000000000000001</v>
      </c>
      <c r="I25" s="52">
        <f t="shared" si="2"/>
        <v>0</v>
      </c>
      <c r="J25" s="53">
        <f t="shared" si="2"/>
        <v>0</v>
      </c>
      <c r="K25" s="52">
        <f t="shared" si="2"/>
        <v>0</v>
      </c>
      <c r="L25" s="54">
        <f>AM25</f>
        <v>0</v>
      </c>
      <c r="M25" s="55">
        <f t="shared" si="3"/>
        <v>11.9</v>
      </c>
      <c r="N25" s="56">
        <v>17</v>
      </c>
      <c r="O25" s="92"/>
      <c r="P25"/>
      <c r="Q25" s="1"/>
      <c r="R25" s="58"/>
      <c r="S25" s="91"/>
      <c r="T25" s="60"/>
      <c r="U25" s="61">
        <v>8</v>
      </c>
      <c r="V25" s="62">
        <f t="shared" si="25"/>
        <v>0</v>
      </c>
      <c r="W25" s="61">
        <v>8</v>
      </c>
      <c r="X25" s="63">
        <f t="shared" si="26"/>
        <v>0</v>
      </c>
      <c r="Y25" s="61">
        <v>8</v>
      </c>
      <c r="Z25" s="63">
        <f t="shared" si="27"/>
        <v>0</v>
      </c>
      <c r="AA25" s="61">
        <v>8</v>
      </c>
      <c r="AB25" s="63">
        <f t="shared" si="28"/>
        <v>0</v>
      </c>
      <c r="AC25" s="61">
        <v>8</v>
      </c>
      <c r="AD25" s="63">
        <f t="shared" si="29"/>
        <v>0</v>
      </c>
      <c r="AE25" s="61">
        <v>8</v>
      </c>
      <c r="AF25" s="63">
        <f t="shared" si="30"/>
        <v>0</v>
      </c>
      <c r="AG25" s="64">
        <f t="shared" si="5"/>
        <v>0</v>
      </c>
      <c r="AH25" s="61">
        <v>8</v>
      </c>
      <c r="AI25" s="65">
        <f t="shared" si="31"/>
        <v>0</v>
      </c>
      <c r="AJ25" s="66">
        <v>0</v>
      </c>
      <c r="AK25" s="67">
        <v>0</v>
      </c>
      <c r="AL25" s="68">
        <v>0</v>
      </c>
      <c r="AM25" s="69">
        <v>0</v>
      </c>
      <c r="AN25" s="70"/>
      <c r="AO25" s="71">
        <f t="shared" si="6"/>
        <v>5.95</v>
      </c>
      <c r="AP25" s="72">
        <f t="shared" si="7"/>
        <v>4.165</v>
      </c>
      <c r="AQ25" s="73">
        <f t="shared" si="8"/>
        <v>3.2725000000000004</v>
      </c>
      <c r="AR25" s="74">
        <f t="shared" si="19"/>
        <v>3.9403144967725003</v>
      </c>
      <c r="AS25" s="75">
        <f t="shared" si="4"/>
        <v>2.7965</v>
      </c>
      <c r="AT25" s="76">
        <f t="shared" si="20"/>
        <v>3.3671778426965</v>
      </c>
      <c r="AU25" s="77">
        <f t="shared" si="9"/>
        <v>2.4395000000000002</v>
      </c>
      <c r="AV25" s="77">
        <f t="shared" si="21"/>
        <v>2.9373253521395002</v>
      </c>
      <c r="AW25" s="78">
        <f t="shared" si="10"/>
        <v>1.9516</v>
      </c>
      <c r="AX25" s="78">
        <f t="shared" si="22"/>
        <v>2.3498602817115999</v>
      </c>
      <c r="AY25" s="79">
        <f t="shared" si="11"/>
        <v>1.1900000000000002</v>
      </c>
      <c r="AZ25" s="80">
        <f t="shared" si="12"/>
        <v>0.59500000000000008</v>
      </c>
      <c r="BA25" s="81">
        <f t="shared" si="13"/>
        <v>0.35700000000000004</v>
      </c>
      <c r="BB25" s="82">
        <f t="shared" si="23"/>
        <v>0</v>
      </c>
      <c r="BC25" s="83">
        <f t="shared" si="14"/>
        <v>0.23800000000000002</v>
      </c>
      <c r="BD25" s="84">
        <f t="shared" si="15"/>
        <v>0.11900000000000001</v>
      </c>
      <c r="BE25" s="85">
        <f t="shared" si="16"/>
        <v>0.11900000000000001</v>
      </c>
      <c r="BF25" s="86">
        <f t="shared" si="17"/>
        <v>0.23800000000000002</v>
      </c>
      <c r="BG25" s="87">
        <f t="shared" si="18"/>
        <v>0.35700000000000004</v>
      </c>
      <c r="BH25" s="88"/>
    </row>
    <row r="26" spans="1:60" s="89" customFormat="1" ht="25.15" customHeight="1" x14ac:dyDescent="0.25">
      <c r="A26" s="50" t="s">
        <v>85</v>
      </c>
      <c r="B26" s="51">
        <v>4.8</v>
      </c>
      <c r="C26" s="51">
        <f t="shared" si="0"/>
        <v>0</v>
      </c>
      <c r="D26" s="51">
        <f t="shared" si="32"/>
        <v>0</v>
      </c>
      <c r="E26" s="51">
        <v>1.2</v>
      </c>
      <c r="F26" s="51">
        <f t="shared" si="1"/>
        <v>0</v>
      </c>
      <c r="G26" s="51">
        <f t="shared" si="33"/>
        <v>0</v>
      </c>
      <c r="H26" s="51">
        <v>5.3</v>
      </c>
      <c r="I26" s="52">
        <f t="shared" si="2"/>
        <v>0</v>
      </c>
      <c r="J26" s="53">
        <f t="shared" si="2"/>
        <v>0</v>
      </c>
      <c r="K26" s="52">
        <f t="shared" si="2"/>
        <v>0</v>
      </c>
      <c r="L26" s="54">
        <f>AM26</f>
        <v>0</v>
      </c>
      <c r="M26" s="55">
        <f t="shared" si="3"/>
        <v>11.3</v>
      </c>
      <c r="N26" s="56">
        <v>18</v>
      </c>
      <c r="O26" s="92"/>
      <c r="P26"/>
      <c r="Q26" s="1"/>
      <c r="R26" s="58"/>
      <c r="S26" s="91"/>
      <c r="T26" s="60"/>
      <c r="U26" s="61">
        <v>9</v>
      </c>
      <c r="V26" s="62">
        <f t="shared" si="25"/>
        <v>0</v>
      </c>
      <c r="W26" s="61">
        <v>9</v>
      </c>
      <c r="X26" s="63">
        <f t="shared" si="26"/>
        <v>0</v>
      </c>
      <c r="Y26" s="61">
        <v>9</v>
      </c>
      <c r="Z26" s="63">
        <f t="shared" si="27"/>
        <v>0</v>
      </c>
      <c r="AA26" s="61">
        <v>9</v>
      </c>
      <c r="AB26" s="63">
        <f t="shared" si="28"/>
        <v>0</v>
      </c>
      <c r="AC26" s="61">
        <v>9</v>
      </c>
      <c r="AD26" s="63">
        <f t="shared" si="29"/>
        <v>0</v>
      </c>
      <c r="AE26" s="61">
        <v>9</v>
      </c>
      <c r="AF26" s="63">
        <f t="shared" si="30"/>
        <v>0</v>
      </c>
      <c r="AG26" s="64">
        <f t="shared" si="5"/>
        <v>0</v>
      </c>
      <c r="AH26" s="61">
        <v>9</v>
      </c>
      <c r="AI26" s="65">
        <f t="shared" si="31"/>
        <v>0</v>
      </c>
      <c r="AJ26" s="66">
        <v>0</v>
      </c>
      <c r="AK26" s="67">
        <v>0</v>
      </c>
      <c r="AL26" s="68">
        <v>0</v>
      </c>
      <c r="AM26" s="69">
        <v>0</v>
      </c>
      <c r="AN26" s="70"/>
      <c r="AO26" s="71">
        <f t="shared" si="6"/>
        <v>5.65</v>
      </c>
      <c r="AP26" s="72">
        <f t="shared" si="7"/>
        <v>3.9550000000000001</v>
      </c>
      <c r="AQ26" s="73">
        <f t="shared" si="8"/>
        <v>3.1074999999999999</v>
      </c>
      <c r="AR26" s="74">
        <f t="shared" si="19"/>
        <v>3.7090509208227473</v>
      </c>
      <c r="AS26" s="75">
        <f t="shared" si="4"/>
        <v>2.6555</v>
      </c>
      <c r="AT26" s="76">
        <f t="shared" si="20"/>
        <v>3.1695526050667113</v>
      </c>
      <c r="AU26" s="77">
        <f t="shared" si="9"/>
        <v>2.3165</v>
      </c>
      <c r="AV26" s="77">
        <f t="shared" si="21"/>
        <v>2.7649288682496844</v>
      </c>
      <c r="AW26" s="78">
        <f t="shared" si="10"/>
        <v>1.8532</v>
      </c>
      <c r="AX26" s="78">
        <f t="shared" si="22"/>
        <v>2.2119430945997474</v>
      </c>
      <c r="AY26" s="79">
        <f t="shared" si="11"/>
        <v>1.1300000000000001</v>
      </c>
      <c r="AZ26" s="80">
        <f t="shared" si="12"/>
        <v>0.56500000000000006</v>
      </c>
      <c r="BA26" s="81">
        <f t="shared" si="13"/>
        <v>0.33900000000000002</v>
      </c>
      <c r="BB26" s="82">
        <f t="shared" si="23"/>
        <v>0</v>
      </c>
      <c r="BC26" s="83">
        <f t="shared" si="14"/>
        <v>0.22600000000000001</v>
      </c>
      <c r="BD26" s="84">
        <f t="shared" si="15"/>
        <v>0.113</v>
      </c>
      <c r="BE26" s="85">
        <f t="shared" si="16"/>
        <v>0.113</v>
      </c>
      <c r="BF26" s="86">
        <f t="shared" si="17"/>
        <v>0.22600000000000001</v>
      </c>
      <c r="BG26" s="87">
        <f t="shared" si="18"/>
        <v>0.33900000000000002</v>
      </c>
      <c r="BH26" s="88"/>
    </row>
    <row r="27" spans="1:60" s="89" customFormat="1" ht="25.15" customHeight="1" x14ac:dyDescent="0.25">
      <c r="A27" s="50" t="s">
        <v>86</v>
      </c>
      <c r="B27" s="51">
        <f>V27</f>
        <v>0</v>
      </c>
      <c r="C27" s="51">
        <f t="shared" si="0"/>
        <v>0</v>
      </c>
      <c r="D27" s="51">
        <f t="shared" si="32"/>
        <v>0</v>
      </c>
      <c r="E27" s="51">
        <v>11.25</v>
      </c>
      <c r="F27" s="51">
        <f t="shared" si="1"/>
        <v>0</v>
      </c>
      <c r="G27" s="51">
        <f t="shared" si="33"/>
        <v>0</v>
      </c>
      <c r="H27" s="51">
        <f>AI27</f>
        <v>0</v>
      </c>
      <c r="I27" s="52">
        <f t="shared" si="2"/>
        <v>0</v>
      </c>
      <c r="J27" s="53">
        <f t="shared" si="2"/>
        <v>0</v>
      </c>
      <c r="K27" s="52">
        <f t="shared" si="2"/>
        <v>0</v>
      </c>
      <c r="L27" s="54">
        <f>AM27</f>
        <v>0</v>
      </c>
      <c r="M27" s="55">
        <f t="shared" si="3"/>
        <v>11.25</v>
      </c>
      <c r="N27" s="56">
        <v>19</v>
      </c>
      <c r="O27" s="92"/>
      <c r="P27"/>
      <c r="Q27" s="1"/>
      <c r="R27" s="58"/>
      <c r="S27" s="91"/>
      <c r="T27" s="60"/>
      <c r="U27" s="61">
        <v>10</v>
      </c>
      <c r="V27" s="62">
        <f t="shared" si="25"/>
        <v>0</v>
      </c>
      <c r="W27" s="61">
        <v>10</v>
      </c>
      <c r="X27" s="63">
        <f t="shared" si="26"/>
        <v>0</v>
      </c>
      <c r="Y27" s="61">
        <v>10</v>
      </c>
      <c r="Z27" s="63">
        <f t="shared" si="27"/>
        <v>0</v>
      </c>
      <c r="AA27" s="61">
        <v>10</v>
      </c>
      <c r="AB27" s="63">
        <f t="shared" si="28"/>
        <v>0</v>
      </c>
      <c r="AC27" s="61">
        <v>10</v>
      </c>
      <c r="AD27" s="63">
        <f t="shared" si="29"/>
        <v>0</v>
      </c>
      <c r="AE27" s="61">
        <v>10</v>
      </c>
      <c r="AF27" s="63">
        <f t="shared" si="30"/>
        <v>0</v>
      </c>
      <c r="AG27" s="64">
        <f t="shared" si="5"/>
        <v>0</v>
      </c>
      <c r="AH27" s="61">
        <v>10</v>
      </c>
      <c r="AI27" s="65">
        <f t="shared" si="31"/>
        <v>0</v>
      </c>
      <c r="AJ27" s="66">
        <v>0</v>
      </c>
      <c r="AK27" s="67">
        <v>0</v>
      </c>
      <c r="AL27" s="68">
        <v>0</v>
      </c>
      <c r="AM27" s="69">
        <v>0</v>
      </c>
      <c r="AN27" s="70"/>
      <c r="AO27" s="71">
        <f t="shared" si="6"/>
        <v>5.625</v>
      </c>
      <c r="AP27" s="72">
        <f t="shared" si="7"/>
        <v>3.9375</v>
      </c>
      <c r="AQ27" s="73">
        <f t="shared" si="8"/>
        <v>3.09375</v>
      </c>
      <c r="AR27" s="74">
        <f t="shared" si="19"/>
        <v>3.4766738884350001</v>
      </c>
      <c r="AS27" s="75">
        <f t="shared" si="4"/>
        <v>2.6437500000000003</v>
      </c>
      <c r="AT27" s="76">
        <f t="shared" si="20"/>
        <v>2.9709758682990004</v>
      </c>
      <c r="AU27" s="77">
        <f t="shared" si="9"/>
        <v>2.3062499999999999</v>
      </c>
      <c r="AV27" s="77">
        <f t="shared" si="21"/>
        <v>2.5917023531969998</v>
      </c>
      <c r="AW27" s="78">
        <f t="shared" si="10"/>
        <v>1.845</v>
      </c>
      <c r="AX27" s="78">
        <f t="shared" si="22"/>
        <v>2.0733618825576001</v>
      </c>
      <c r="AY27" s="79">
        <f t="shared" si="11"/>
        <v>1.125</v>
      </c>
      <c r="AZ27" s="80">
        <f t="shared" si="12"/>
        <v>0.5625</v>
      </c>
      <c r="BA27" s="81">
        <f t="shared" si="13"/>
        <v>0.33750000000000002</v>
      </c>
      <c r="BB27" s="82">
        <f t="shared" si="23"/>
        <v>0</v>
      </c>
      <c r="BC27" s="83">
        <f t="shared" si="14"/>
        <v>0.22500000000000001</v>
      </c>
      <c r="BD27" s="84">
        <f t="shared" si="15"/>
        <v>0.1125</v>
      </c>
      <c r="BE27" s="85">
        <f t="shared" si="16"/>
        <v>0.1125</v>
      </c>
      <c r="BF27" s="86">
        <f t="shared" si="17"/>
        <v>0.22500000000000001</v>
      </c>
      <c r="BG27" s="87">
        <f t="shared" si="18"/>
        <v>0.33750000000000002</v>
      </c>
      <c r="BH27" s="88"/>
    </row>
    <row r="28" spans="1:60" s="89" customFormat="1" ht="25.15" customHeight="1" x14ac:dyDescent="0.25">
      <c r="A28" s="50" t="s">
        <v>87</v>
      </c>
      <c r="B28" s="51">
        <f>V28</f>
        <v>0</v>
      </c>
      <c r="C28" s="51">
        <f t="shared" si="0"/>
        <v>0</v>
      </c>
      <c r="D28" s="51">
        <f t="shared" si="32"/>
        <v>0</v>
      </c>
      <c r="E28" s="51">
        <f>AB28</f>
        <v>0</v>
      </c>
      <c r="F28" s="51">
        <f t="shared" si="1"/>
        <v>0</v>
      </c>
      <c r="G28" s="51">
        <f t="shared" si="33"/>
        <v>0</v>
      </c>
      <c r="H28" s="51">
        <v>3.3</v>
      </c>
      <c r="I28" s="52">
        <f t="shared" ref="I28:L52" si="34">AJ28</f>
        <v>0</v>
      </c>
      <c r="J28" s="53">
        <f t="shared" si="34"/>
        <v>0</v>
      </c>
      <c r="K28" s="52">
        <v>6</v>
      </c>
      <c r="L28" s="54">
        <v>1.83</v>
      </c>
      <c r="M28" s="55">
        <f t="shared" si="3"/>
        <v>11.13</v>
      </c>
      <c r="N28" s="56">
        <v>20</v>
      </c>
      <c r="O28" s="92"/>
      <c r="P28"/>
      <c r="Q28" s="1"/>
      <c r="R28" s="58"/>
      <c r="S28" s="91"/>
      <c r="T28" s="60"/>
      <c r="U28" s="61">
        <v>11</v>
      </c>
      <c r="V28" s="62">
        <f t="shared" si="25"/>
        <v>0</v>
      </c>
      <c r="W28" s="61">
        <v>11</v>
      </c>
      <c r="X28" s="63">
        <f t="shared" si="26"/>
        <v>0</v>
      </c>
      <c r="Y28" s="61">
        <v>11</v>
      </c>
      <c r="Z28" s="63">
        <f t="shared" si="27"/>
        <v>0</v>
      </c>
      <c r="AA28" s="61">
        <v>11</v>
      </c>
      <c r="AB28" s="63">
        <f t="shared" si="28"/>
        <v>0</v>
      </c>
      <c r="AC28" s="61">
        <v>11</v>
      </c>
      <c r="AD28" s="63">
        <f t="shared" si="29"/>
        <v>0</v>
      </c>
      <c r="AE28" s="61">
        <v>11</v>
      </c>
      <c r="AF28" s="63">
        <f t="shared" si="30"/>
        <v>0</v>
      </c>
      <c r="AG28" s="64">
        <f t="shared" si="5"/>
        <v>0</v>
      </c>
      <c r="AH28" s="61">
        <v>11</v>
      </c>
      <c r="AI28" s="65">
        <f t="shared" si="31"/>
        <v>0</v>
      </c>
      <c r="AJ28" s="66">
        <v>0</v>
      </c>
      <c r="AK28" s="67">
        <v>0</v>
      </c>
      <c r="AL28" s="68">
        <v>0</v>
      </c>
      <c r="AM28" s="69">
        <v>0</v>
      </c>
      <c r="AN28" s="70"/>
      <c r="AO28" s="71">
        <f t="shared" si="6"/>
        <v>4.6500000000000004</v>
      </c>
      <c r="AP28" s="72">
        <f t="shared" si="7"/>
        <v>3.2550000000000003</v>
      </c>
      <c r="AQ28" s="73">
        <f t="shared" si="8"/>
        <v>2.5575000000000006</v>
      </c>
      <c r="AR28" s="74">
        <f t="shared" si="19"/>
        <v>2.9376034865073608</v>
      </c>
      <c r="AS28" s="75">
        <f t="shared" si="4"/>
        <v>2.1855000000000002</v>
      </c>
      <c r="AT28" s="76">
        <f t="shared" si="20"/>
        <v>2.5103157066517441</v>
      </c>
      <c r="AU28" s="77">
        <f t="shared" si="9"/>
        <v>1.9065000000000003</v>
      </c>
      <c r="AV28" s="77">
        <f t="shared" si="21"/>
        <v>2.1898498717600323</v>
      </c>
      <c r="AW28" s="78">
        <f t="shared" si="10"/>
        <v>1.5252000000000001</v>
      </c>
      <c r="AX28" s="78">
        <f t="shared" si="22"/>
        <v>1.7518798974080256</v>
      </c>
      <c r="AY28" s="79">
        <f t="shared" si="11"/>
        <v>0.93000000000000016</v>
      </c>
      <c r="AZ28" s="80">
        <f t="shared" si="12"/>
        <v>0.46500000000000008</v>
      </c>
      <c r="BA28" s="81">
        <f t="shared" si="13"/>
        <v>0.27900000000000003</v>
      </c>
      <c r="BB28" s="82">
        <f t="shared" si="23"/>
        <v>0</v>
      </c>
      <c r="BC28" s="83">
        <f t="shared" si="14"/>
        <v>0.18600000000000003</v>
      </c>
      <c r="BD28" s="84">
        <f t="shared" si="15"/>
        <v>9.3000000000000013E-2</v>
      </c>
      <c r="BE28" s="85">
        <f t="shared" si="16"/>
        <v>9.3000000000000013E-2</v>
      </c>
      <c r="BF28" s="86">
        <f t="shared" si="17"/>
        <v>0.18600000000000003</v>
      </c>
      <c r="BG28" s="87">
        <f t="shared" si="18"/>
        <v>0.27900000000000003</v>
      </c>
      <c r="BH28" s="88"/>
    </row>
    <row r="29" spans="1:60" s="89" customFormat="1" ht="25.15" customHeight="1" x14ac:dyDescent="0.25">
      <c r="A29" s="50" t="s">
        <v>88</v>
      </c>
      <c r="B29" s="51">
        <v>1.6</v>
      </c>
      <c r="C29" s="51">
        <f t="shared" si="0"/>
        <v>0</v>
      </c>
      <c r="D29" s="51">
        <f t="shared" si="32"/>
        <v>0</v>
      </c>
      <c r="E29" s="51">
        <v>8.4</v>
      </c>
      <c r="F29" s="51">
        <f t="shared" si="1"/>
        <v>0</v>
      </c>
      <c r="G29" s="51">
        <f t="shared" si="33"/>
        <v>0</v>
      </c>
      <c r="H29" s="51">
        <v>0.1</v>
      </c>
      <c r="I29" s="52">
        <f t="shared" si="34"/>
        <v>0</v>
      </c>
      <c r="J29" s="53">
        <f t="shared" si="34"/>
        <v>0</v>
      </c>
      <c r="K29" s="52">
        <f>AL29</f>
        <v>0</v>
      </c>
      <c r="L29" s="54">
        <f>AM29</f>
        <v>0</v>
      </c>
      <c r="M29" s="55">
        <f t="shared" si="3"/>
        <v>10.1</v>
      </c>
      <c r="N29" s="56">
        <v>21</v>
      </c>
      <c r="O29" s="92"/>
      <c r="P29"/>
      <c r="Q29" s="1"/>
      <c r="R29" s="58"/>
      <c r="S29" s="91"/>
      <c r="T29" s="60"/>
      <c r="U29" s="61">
        <v>12</v>
      </c>
      <c r="V29" s="62">
        <f t="shared" si="25"/>
        <v>0</v>
      </c>
      <c r="W29" s="61">
        <v>12</v>
      </c>
      <c r="X29" s="63">
        <f t="shared" si="26"/>
        <v>0</v>
      </c>
      <c r="Y29" s="61">
        <v>12</v>
      </c>
      <c r="Z29" s="63">
        <f t="shared" si="27"/>
        <v>0</v>
      </c>
      <c r="AA29" s="61">
        <v>12</v>
      </c>
      <c r="AB29" s="63">
        <f t="shared" si="28"/>
        <v>0</v>
      </c>
      <c r="AC29" s="61">
        <v>12</v>
      </c>
      <c r="AD29" s="63">
        <f t="shared" si="29"/>
        <v>0</v>
      </c>
      <c r="AE29" s="61">
        <v>12</v>
      </c>
      <c r="AF29" s="63">
        <f t="shared" si="30"/>
        <v>0</v>
      </c>
      <c r="AG29" s="64">
        <f t="shared" si="5"/>
        <v>0</v>
      </c>
      <c r="AH29" s="61">
        <v>12</v>
      </c>
      <c r="AI29" s="65">
        <f t="shared" si="31"/>
        <v>0</v>
      </c>
      <c r="AJ29" s="66">
        <v>0</v>
      </c>
      <c r="AK29" s="67">
        <v>0</v>
      </c>
      <c r="AL29" s="68">
        <v>0</v>
      </c>
      <c r="AM29" s="69">
        <v>0</v>
      </c>
      <c r="AN29" s="70"/>
      <c r="AO29" s="71">
        <f t="shared" si="6"/>
        <v>5.05</v>
      </c>
      <c r="AP29" s="72">
        <f t="shared" si="7"/>
        <v>3.5349999999999997</v>
      </c>
      <c r="AQ29" s="73">
        <f t="shared" si="8"/>
        <v>2.7774999999999999</v>
      </c>
      <c r="AR29" s="74">
        <f t="shared" si="19"/>
        <v>3.1754717641740222</v>
      </c>
      <c r="AS29" s="75">
        <f t="shared" si="4"/>
        <v>2.3734999999999999</v>
      </c>
      <c r="AT29" s="76">
        <f t="shared" si="20"/>
        <v>2.7135849621123462</v>
      </c>
      <c r="AU29" s="77">
        <f t="shared" si="9"/>
        <v>2.0705</v>
      </c>
      <c r="AV29" s="77">
        <f t="shared" si="21"/>
        <v>2.3671698605660896</v>
      </c>
      <c r="AW29" s="78">
        <f t="shared" si="10"/>
        <v>1.6563999999999997</v>
      </c>
      <c r="AX29" s="78">
        <f t="shared" si="22"/>
        <v>1.8937358884528712</v>
      </c>
      <c r="AY29" s="79">
        <f t="shared" si="11"/>
        <v>1.01</v>
      </c>
      <c r="AZ29" s="80">
        <f t="shared" si="12"/>
        <v>0.505</v>
      </c>
      <c r="BA29" s="81">
        <f t="shared" si="13"/>
        <v>0.30299999999999999</v>
      </c>
      <c r="BB29" s="82">
        <f t="shared" si="23"/>
        <v>0</v>
      </c>
      <c r="BC29" s="83">
        <f t="shared" si="14"/>
        <v>0.20199999999999999</v>
      </c>
      <c r="BD29" s="84">
        <f t="shared" si="15"/>
        <v>0.10099999999999999</v>
      </c>
      <c r="BE29" s="85">
        <f t="shared" si="16"/>
        <v>0.10099999999999999</v>
      </c>
      <c r="BF29" s="86">
        <f t="shared" si="17"/>
        <v>0.20199999999999999</v>
      </c>
      <c r="BG29" s="87">
        <f t="shared" si="18"/>
        <v>0.30299999999999999</v>
      </c>
      <c r="BH29" s="88"/>
    </row>
    <row r="30" spans="1:60" s="89" customFormat="1" ht="25.15" customHeight="1" x14ac:dyDescent="0.25">
      <c r="A30" s="50" t="s">
        <v>89</v>
      </c>
      <c r="B30" s="51">
        <v>4.8</v>
      </c>
      <c r="C30" s="51">
        <f t="shared" si="0"/>
        <v>0</v>
      </c>
      <c r="D30" s="51">
        <f t="shared" si="32"/>
        <v>0</v>
      </c>
      <c r="E30" s="51">
        <v>0.15</v>
      </c>
      <c r="F30" s="51">
        <f t="shared" si="1"/>
        <v>0</v>
      </c>
      <c r="G30" s="51">
        <f t="shared" si="33"/>
        <v>0</v>
      </c>
      <c r="H30" s="51">
        <v>2.8</v>
      </c>
      <c r="I30" s="52">
        <f t="shared" si="34"/>
        <v>0</v>
      </c>
      <c r="J30" s="53">
        <f t="shared" si="34"/>
        <v>0</v>
      </c>
      <c r="K30" s="52">
        <f t="shared" si="34"/>
        <v>0</v>
      </c>
      <c r="L30" s="54">
        <v>1.55</v>
      </c>
      <c r="M30" s="55">
        <f t="shared" si="3"/>
        <v>9.3000000000000007</v>
      </c>
      <c r="N30" s="56">
        <v>22</v>
      </c>
      <c r="O30" s="92"/>
      <c r="P30"/>
      <c r="Q30" s="1"/>
      <c r="R30" s="58"/>
      <c r="S30" s="91"/>
      <c r="T30" s="60"/>
      <c r="U30" s="61">
        <v>13</v>
      </c>
      <c r="V30" s="62">
        <f t="shared" si="25"/>
        <v>0</v>
      </c>
      <c r="W30" s="61">
        <v>13</v>
      </c>
      <c r="X30" s="63">
        <f t="shared" si="26"/>
        <v>0</v>
      </c>
      <c r="Y30" s="61">
        <v>13</v>
      </c>
      <c r="Z30" s="63">
        <f t="shared" si="27"/>
        <v>0</v>
      </c>
      <c r="AA30" s="61">
        <v>13</v>
      </c>
      <c r="AB30" s="63">
        <f t="shared" si="28"/>
        <v>0</v>
      </c>
      <c r="AC30" s="61">
        <v>13</v>
      </c>
      <c r="AD30" s="63">
        <f t="shared" si="29"/>
        <v>0</v>
      </c>
      <c r="AE30" s="61">
        <v>13</v>
      </c>
      <c r="AF30" s="63">
        <f t="shared" si="30"/>
        <v>0</v>
      </c>
      <c r="AG30" s="64">
        <f t="shared" si="5"/>
        <v>0</v>
      </c>
      <c r="AH30" s="61">
        <v>13</v>
      </c>
      <c r="AI30" s="65">
        <f t="shared" si="31"/>
        <v>0</v>
      </c>
      <c r="AJ30" s="66">
        <v>0</v>
      </c>
      <c r="AK30" s="67">
        <v>0</v>
      </c>
      <c r="AL30" s="68">
        <v>0</v>
      </c>
      <c r="AM30" s="69">
        <v>0</v>
      </c>
      <c r="AN30" s="70"/>
      <c r="AO30" s="71">
        <f t="shared" si="6"/>
        <v>3.8750000000000009</v>
      </c>
      <c r="AP30" s="72">
        <f t="shared" si="7"/>
        <v>2.7125000000000004</v>
      </c>
      <c r="AQ30" s="73">
        <f t="shared" si="8"/>
        <v>2.1312500000000005</v>
      </c>
      <c r="AR30" s="74">
        <f t="shared" si="19"/>
        <v>2.4187014463637633</v>
      </c>
      <c r="AS30" s="75">
        <f t="shared" si="4"/>
        <v>1.8212500000000003</v>
      </c>
      <c r="AT30" s="76">
        <f t="shared" si="20"/>
        <v>2.0668903268926706</v>
      </c>
      <c r="AU30" s="77">
        <f t="shared" si="9"/>
        <v>1.5887500000000003</v>
      </c>
      <c r="AV30" s="77">
        <f t="shared" si="21"/>
        <v>1.803031987289351</v>
      </c>
      <c r="AW30" s="78">
        <f t="shared" si="10"/>
        <v>1.2710000000000001</v>
      </c>
      <c r="AX30" s="78">
        <f t="shared" si="22"/>
        <v>1.4424255898314806</v>
      </c>
      <c r="AY30" s="79">
        <f t="shared" si="11"/>
        <v>0.77500000000000013</v>
      </c>
      <c r="AZ30" s="80">
        <f t="shared" si="12"/>
        <v>0.38750000000000007</v>
      </c>
      <c r="BA30" s="81">
        <f t="shared" si="13"/>
        <v>0.23250000000000004</v>
      </c>
      <c r="BB30" s="82">
        <f t="shared" si="23"/>
        <v>0</v>
      </c>
      <c r="BC30" s="83">
        <f t="shared" si="14"/>
        <v>0.15500000000000003</v>
      </c>
      <c r="BD30" s="84">
        <f t="shared" si="15"/>
        <v>7.7500000000000013E-2</v>
      </c>
      <c r="BE30" s="85">
        <f t="shared" si="16"/>
        <v>7.7500000000000013E-2</v>
      </c>
      <c r="BF30" s="86">
        <f t="shared" si="17"/>
        <v>0.15500000000000003</v>
      </c>
      <c r="BG30" s="87">
        <f t="shared" si="18"/>
        <v>0.23250000000000004</v>
      </c>
      <c r="BH30" s="88"/>
    </row>
    <row r="31" spans="1:60" s="89" customFormat="1" ht="25.15" customHeight="1" x14ac:dyDescent="0.25">
      <c r="A31" s="50" t="s">
        <v>90</v>
      </c>
      <c r="B31" s="51">
        <v>1.6</v>
      </c>
      <c r="C31" s="51">
        <f t="shared" si="0"/>
        <v>0</v>
      </c>
      <c r="D31" s="51">
        <f t="shared" si="32"/>
        <v>0</v>
      </c>
      <c r="E31" s="51">
        <v>0.9</v>
      </c>
      <c r="F31" s="51">
        <f t="shared" si="1"/>
        <v>0</v>
      </c>
      <c r="G31" s="51">
        <f t="shared" si="33"/>
        <v>0</v>
      </c>
      <c r="H31" s="51">
        <v>6</v>
      </c>
      <c r="I31" s="52">
        <f t="shared" si="34"/>
        <v>0</v>
      </c>
      <c r="J31" s="53">
        <f t="shared" si="34"/>
        <v>0</v>
      </c>
      <c r="K31" s="52">
        <f t="shared" si="34"/>
        <v>0</v>
      </c>
      <c r="L31" s="54">
        <f>AM31</f>
        <v>0</v>
      </c>
      <c r="M31" s="55">
        <f t="shared" si="3"/>
        <v>8.5</v>
      </c>
      <c r="N31" s="56">
        <v>23</v>
      </c>
      <c r="O31" s="92"/>
      <c r="P31"/>
      <c r="Q31" s="1"/>
      <c r="R31" s="58"/>
      <c r="S31" s="91"/>
      <c r="T31" s="60"/>
      <c r="U31" s="61">
        <v>14</v>
      </c>
      <c r="V31" s="62">
        <f t="shared" si="25"/>
        <v>0</v>
      </c>
      <c r="W31" s="61">
        <v>14</v>
      </c>
      <c r="X31" s="63">
        <f t="shared" si="26"/>
        <v>0</v>
      </c>
      <c r="Y31" s="61">
        <v>14</v>
      </c>
      <c r="Z31" s="63">
        <f t="shared" si="27"/>
        <v>0</v>
      </c>
      <c r="AA31" s="61">
        <v>14</v>
      </c>
      <c r="AB31" s="63">
        <f t="shared" si="28"/>
        <v>0</v>
      </c>
      <c r="AC31" s="61">
        <v>14</v>
      </c>
      <c r="AD31" s="63">
        <f t="shared" si="29"/>
        <v>0</v>
      </c>
      <c r="AE31" s="61">
        <v>14</v>
      </c>
      <c r="AF31" s="63">
        <f t="shared" si="30"/>
        <v>0</v>
      </c>
      <c r="AG31" s="64">
        <f t="shared" si="5"/>
        <v>0</v>
      </c>
      <c r="AH31" s="61">
        <v>14</v>
      </c>
      <c r="AI31" s="65">
        <f t="shared" si="31"/>
        <v>0</v>
      </c>
      <c r="AJ31" s="66">
        <v>0</v>
      </c>
      <c r="AK31" s="67">
        <v>0</v>
      </c>
      <c r="AL31" s="68">
        <v>0</v>
      </c>
      <c r="AM31" s="69">
        <v>0</v>
      </c>
      <c r="AN31" s="70"/>
      <c r="AO31" s="71">
        <f t="shared" si="6"/>
        <v>4.25</v>
      </c>
      <c r="AP31" s="72">
        <f t="shared" si="7"/>
        <v>2.9750000000000001</v>
      </c>
      <c r="AQ31" s="73">
        <f t="shared" si="8"/>
        <v>2.3375000000000004</v>
      </c>
      <c r="AR31" s="74">
        <f t="shared" si="19"/>
        <v>2.6330172805169756</v>
      </c>
      <c r="AS31" s="75">
        <f t="shared" si="4"/>
        <v>1.9975000000000001</v>
      </c>
      <c r="AT31" s="76">
        <f t="shared" si="20"/>
        <v>2.2500329488054152</v>
      </c>
      <c r="AU31" s="77">
        <f t="shared" si="9"/>
        <v>1.7425000000000002</v>
      </c>
      <c r="AV31" s="77">
        <f t="shared" si="21"/>
        <v>1.9627947000217452</v>
      </c>
      <c r="AW31" s="78">
        <f t="shared" si="10"/>
        <v>1.3939999999999999</v>
      </c>
      <c r="AX31" s="78">
        <f t="shared" si="22"/>
        <v>1.570235760017396</v>
      </c>
      <c r="AY31" s="79">
        <f t="shared" si="11"/>
        <v>0.85000000000000009</v>
      </c>
      <c r="AZ31" s="80">
        <f t="shared" si="12"/>
        <v>0.42500000000000004</v>
      </c>
      <c r="BA31" s="81">
        <f t="shared" si="13"/>
        <v>0.255</v>
      </c>
      <c r="BB31" s="82">
        <f t="shared" si="23"/>
        <v>0</v>
      </c>
      <c r="BC31" s="83">
        <f t="shared" si="14"/>
        <v>0.17</v>
      </c>
      <c r="BD31" s="84">
        <f t="shared" si="15"/>
        <v>8.5000000000000006E-2</v>
      </c>
      <c r="BE31" s="85">
        <f t="shared" si="16"/>
        <v>8.5000000000000006E-2</v>
      </c>
      <c r="BF31" s="86">
        <f t="shared" si="17"/>
        <v>0.17</v>
      </c>
      <c r="BG31" s="87">
        <f t="shared" si="18"/>
        <v>0.255</v>
      </c>
      <c r="BH31" s="88"/>
    </row>
    <row r="32" spans="1:60" s="89" customFormat="1" ht="25.15" customHeight="1" x14ac:dyDescent="0.25">
      <c r="A32" s="50" t="s">
        <v>91</v>
      </c>
      <c r="B32" s="51">
        <v>1.6</v>
      </c>
      <c r="C32" s="51">
        <f t="shared" si="0"/>
        <v>0</v>
      </c>
      <c r="D32" s="51">
        <f t="shared" si="32"/>
        <v>0</v>
      </c>
      <c r="E32" s="51">
        <v>2.1</v>
      </c>
      <c r="F32" s="51">
        <f t="shared" si="1"/>
        <v>0</v>
      </c>
      <c r="G32" s="51">
        <f t="shared" si="33"/>
        <v>0</v>
      </c>
      <c r="H32" s="51">
        <v>2.2000000000000002</v>
      </c>
      <c r="I32" s="52">
        <f t="shared" si="34"/>
        <v>0</v>
      </c>
      <c r="J32" s="53">
        <f t="shared" si="34"/>
        <v>0</v>
      </c>
      <c r="K32" s="52">
        <f t="shared" si="34"/>
        <v>0</v>
      </c>
      <c r="L32" s="54">
        <v>1.18</v>
      </c>
      <c r="M32" s="55">
        <f t="shared" si="3"/>
        <v>7.08</v>
      </c>
      <c r="N32" s="56">
        <v>24</v>
      </c>
      <c r="O32" s="92"/>
      <c r="P32"/>
      <c r="Q32" s="1"/>
      <c r="R32" s="58"/>
      <c r="S32" s="91"/>
      <c r="T32" s="60"/>
      <c r="U32" s="61">
        <v>15</v>
      </c>
      <c r="V32" s="62">
        <f t="shared" si="25"/>
        <v>0</v>
      </c>
      <c r="W32" s="61">
        <v>15</v>
      </c>
      <c r="X32" s="63">
        <f t="shared" si="26"/>
        <v>0</v>
      </c>
      <c r="Y32" s="61">
        <v>15</v>
      </c>
      <c r="Z32" s="63">
        <f t="shared" si="27"/>
        <v>0</v>
      </c>
      <c r="AA32" s="61">
        <v>15</v>
      </c>
      <c r="AB32" s="63">
        <f t="shared" si="28"/>
        <v>0</v>
      </c>
      <c r="AC32" s="61">
        <v>15</v>
      </c>
      <c r="AD32" s="63">
        <f t="shared" si="29"/>
        <v>0</v>
      </c>
      <c r="AE32" s="61">
        <v>15</v>
      </c>
      <c r="AF32" s="63">
        <f t="shared" si="30"/>
        <v>0</v>
      </c>
      <c r="AG32" s="64">
        <f t="shared" si="5"/>
        <v>0</v>
      </c>
      <c r="AH32" s="61">
        <v>15</v>
      </c>
      <c r="AI32" s="65">
        <f t="shared" si="31"/>
        <v>0</v>
      </c>
      <c r="AJ32" s="66">
        <v>0</v>
      </c>
      <c r="AK32" s="67">
        <v>0</v>
      </c>
      <c r="AL32" s="68">
        <v>0</v>
      </c>
      <c r="AM32" s="69">
        <v>0</v>
      </c>
      <c r="AN32" s="70"/>
      <c r="AO32" s="71">
        <f t="shared" si="6"/>
        <v>2.95</v>
      </c>
      <c r="AP32" s="72">
        <f t="shared" si="7"/>
        <v>2.0649999999999999</v>
      </c>
      <c r="AQ32" s="73">
        <f t="shared" si="8"/>
        <v>1.6225000000000001</v>
      </c>
      <c r="AR32" s="74">
        <f t="shared" si="19"/>
        <v>1.7958186057039343</v>
      </c>
      <c r="AS32" s="75">
        <f t="shared" si="4"/>
        <v>1.3865000000000001</v>
      </c>
      <c r="AT32" s="76">
        <f t="shared" si="20"/>
        <v>1.534608626692453</v>
      </c>
      <c r="AU32" s="77">
        <f t="shared" si="9"/>
        <v>1.2095</v>
      </c>
      <c r="AV32" s="77">
        <f t="shared" si="21"/>
        <v>1.338701142433842</v>
      </c>
      <c r="AW32" s="78">
        <f t="shared" si="10"/>
        <v>0.96760000000000002</v>
      </c>
      <c r="AX32" s="78">
        <f t="shared" si="22"/>
        <v>1.0709609139470735</v>
      </c>
      <c r="AY32" s="79">
        <f t="shared" si="11"/>
        <v>0.59000000000000008</v>
      </c>
      <c r="AZ32" s="80">
        <f t="shared" si="12"/>
        <v>0.29500000000000004</v>
      </c>
      <c r="BA32" s="81">
        <f t="shared" si="13"/>
        <v>0.17700000000000002</v>
      </c>
      <c r="BB32" s="82">
        <f t="shared" si="23"/>
        <v>0</v>
      </c>
      <c r="BC32" s="83">
        <f t="shared" si="14"/>
        <v>0.11800000000000001</v>
      </c>
      <c r="BD32" s="84">
        <f t="shared" si="15"/>
        <v>5.9000000000000004E-2</v>
      </c>
      <c r="BE32" s="85">
        <f t="shared" si="16"/>
        <v>5.9000000000000004E-2</v>
      </c>
      <c r="BF32" s="86">
        <f t="shared" si="17"/>
        <v>0.11800000000000001</v>
      </c>
      <c r="BG32" s="87">
        <f t="shared" si="18"/>
        <v>0.17700000000000002</v>
      </c>
      <c r="BH32" s="88"/>
    </row>
    <row r="33" spans="1:60" s="89" customFormat="1" ht="25.15" customHeight="1" x14ac:dyDescent="0.25">
      <c r="A33" s="50" t="s">
        <v>92</v>
      </c>
      <c r="B33" s="51">
        <v>4.8</v>
      </c>
      <c r="C33" s="51">
        <f t="shared" si="0"/>
        <v>0</v>
      </c>
      <c r="D33" s="51">
        <f t="shared" si="32"/>
        <v>0</v>
      </c>
      <c r="E33" s="51">
        <f>AB33</f>
        <v>0</v>
      </c>
      <c r="F33" s="51">
        <f t="shared" si="1"/>
        <v>0</v>
      </c>
      <c r="G33" s="51">
        <f t="shared" si="33"/>
        <v>0</v>
      </c>
      <c r="H33" s="51">
        <v>1.9</v>
      </c>
      <c r="I33" s="52">
        <f t="shared" si="34"/>
        <v>0</v>
      </c>
      <c r="J33" s="53">
        <f t="shared" si="34"/>
        <v>0</v>
      </c>
      <c r="K33" s="52">
        <f t="shared" si="34"/>
        <v>0</v>
      </c>
      <c r="L33" s="54">
        <f>AM33</f>
        <v>0</v>
      </c>
      <c r="M33" s="55">
        <f t="shared" si="3"/>
        <v>6.6999999999999993</v>
      </c>
      <c r="N33" s="56">
        <v>25</v>
      </c>
      <c r="O33" s="92"/>
      <c r="P33"/>
      <c r="Q33" s="1"/>
      <c r="R33" s="58"/>
      <c r="S33" s="91"/>
      <c r="T33" s="60"/>
      <c r="U33" s="61">
        <v>16</v>
      </c>
      <c r="V33" s="62">
        <f t="shared" si="25"/>
        <v>0</v>
      </c>
      <c r="W33" s="61">
        <v>16</v>
      </c>
      <c r="X33" s="63">
        <f t="shared" si="26"/>
        <v>0</v>
      </c>
      <c r="Y33" s="61">
        <v>16</v>
      </c>
      <c r="Z33" s="63">
        <f t="shared" si="27"/>
        <v>0</v>
      </c>
      <c r="AA33" s="61">
        <v>16</v>
      </c>
      <c r="AB33" s="63">
        <f t="shared" si="28"/>
        <v>0</v>
      </c>
      <c r="AC33" s="61">
        <v>16</v>
      </c>
      <c r="AD33" s="63">
        <f t="shared" si="29"/>
        <v>0</v>
      </c>
      <c r="AE33" s="61">
        <v>16</v>
      </c>
      <c r="AF33" s="63">
        <f t="shared" si="30"/>
        <v>0</v>
      </c>
      <c r="AG33" s="64">
        <f t="shared" si="5"/>
        <v>0</v>
      </c>
      <c r="AH33" s="61">
        <v>16</v>
      </c>
      <c r="AI33" s="65">
        <f t="shared" si="31"/>
        <v>0</v>
      </c>
      <c r="AJ33" s="66">
        <v>0</v>
      </c>
      <c r="AK33" s="67">
        <v>0</v>
      </c>
      <c r="AL33" s="68">
        <v>0</v>
      </c>
      <c r="AM33" s="69">
        <v>0</v>
      </c>
      <c r="AN33" s="70"/>
      <c r="AO33" s="71">
        <f t="shared" si="6"/>
        <v>3.3499999999999996</v>
      </c>
      <c r="AP33" s="72">
        <f t="shared" si="7"/>
        <v>2.3449999999999998</v>
      </c>
      <c r="AQ33" s="73">
        <f t="shared" si="8"/>
        <v>1.8424999999999998</v>
      </c>
      <c r="AR33" s="74">
        <f t="shared" si="19"/>
        <v>2.0552566081996595</v>
      </c>
      <c r="AS33" s="75">
        <f t="shared" si="4"/>
        <v>1.5744999999999998</v>
      </c>
      <c r="AT33" s="76">
        <f t="shared" si="20"/>
        <v>1.756310192461527</v>
      </c>
      <c r="AU33" s="77">
        <f t="shared" si="9"/>
        <v>1.3734999999999997</v>
      </c>
      <c r="AV33" s="77">
        <f t="shared" si="21"/>
        <v>1.5321003806579276</v>
      </c>
      <c r="AW33" s="78">
        <f t="shared" si="10"/>
        <v>1.0987999999999998</v>
      </c>
      <c r="AX33" s="78">
        <f t="shared" si="22"/>
        <v>1.225680304526342</v>
      </c>
      <c r="AY33" s="79">
        <f t="shared" si="11"/>
        <v>0.66999999999999993</v>
      </c>
      <c r="AZ33" s="80">
        <f t="shared" si="12"/>
        <v>0.33499999999999996</v>
      </c>
      <c r="BA33" s="81">
        <f t="shared" si="13"/>
        <v>0.20099999999999996</v>
      </c>
      <c r="BB33" s="82">
        <f t="shared" si="23"/>
        <v>0</v>
      </c>
      <c r="BC33" s="83">
        <f t="shared" si="14"/>
        <v>0.13399999999999998</v>
      </c>
      <c r="BD33" s="84">
        <f t="shared" si="15"/>
        <v>6.699999999999999E-2</v>
      </c>
      <c r="BE33" s="85">
        <f t="shared" si="16"/>
        <v>6.699999999999999E-2</v>
      </c>
      <c r="BF33" s="86">
        <f t="shared" si="17"/>
        <v>0.13399999999999998</v>
      </c>
      <c r="BG33" s="87">
        <f t="shared" si="18"/>
        <v>0.20099999999999996</v>
      </c>
      <c r="BH33" s="88"/>
    </row>
    <row r="34" spans="1:60" s="89" customFormat="1" ht="25.15" customHeight="1" x14ac:dyDescent="0.25">
      <c r="A34" s="50" t="s">
        <v>93</v>
      </c>
      <c r="B34" s="51">
        <v>4.8</v>
      </c>
      <c r="C34" s="51">
        <f t="shared" si="0"/>
        <v>0</v>
      </c>
      <c r="D34" s="51">
        <f t="shared" si="32"/>
        <v>0</v>
      </c>
      <c r="E34" s="51">
        <f>AB34</f>
        <v>0</v>
      </c>
      <c r="F34" s="51">
        <f t="shared" si="1"/>
        <v>0</v>
      </c>
      <c r="G34" s="51">
        <f t="shared" si="33"/>
        <v>0</v>
      </c>
      <c r="H34" s="51">
        <v>0.7</v>
      </c>
      <c r="I34" s="52">
        <f t="shared" si="34"/>
        <v>0</v>
      </c>
      <c r="J34" s="53">
        <f t="shared" si="34"/>
        <v>0</v>
      </c>
      <c r="K34" s="52">
        <f t="shared" si="34"/>
        <v>0</v>
      </c>
      <c r="L34" s="54">
        <v>1.07</v>
      </c>
      <c r="M34" s="55">
        <f t="shared" si="3"/>
        <v>6.57</v>
      </c>
      <c r="N34" s="56">
        <v>26</v>
      </c>
      <c r="O34" s="92"/>
      <c r="P34"/>
      <c r="Q34" s="1"/>
      <c r="R34" s="58"/>
      <c r="S34" s="91"/>
      <c r="T34" s="60"/>
      <c r="U34" s="61">
        <v>17</v>
      </c>
      <c r="V34" s="62">
        <f t="shared" si="25"/>
        <v>0</v>
      </c>
      <c r="W34" s="61">
        <v>17</v>
      </c>
      <c r="X34" s="63">
        <f t="shared" si="26"/>
        <v>0</v>
      </c>
      <c r="Y34" s="61">
        <v>17</v>
      </c>
      <c r="Z34" s="63">
        <f t="shared" si="27"/>
        <v>0</v>
      </c>
      <c r="AA34" s="61">
        <v>17</v>
      </c>
      <c r="AB34" s="63">
        <f t="shared" si="28"/>
        <v>0</v>
      </c>
      <c r="AC34" s="61">
        <v>17</v>
      </c>
      <c r="AD34" s="63">
        <f t="shared" si="29"/>
        <v>0</v>
      </c>
      <c r="AE34" s="61">
        <v>17</v>
      </c>
      <c r="AF34" s="63">
        <f t="shared" si="30"/>
        <v>0</v>
      </c>
      <c r="AG34" s="64">
        <f t="shared" si="5"/>
        <v>0</v>
      </c>
      <c r="AH34" s="61">
        <v>17</v>
      </c>
      <c r="AI34" s="65">
        <f t="shared" si="31"/>
        <v>0</v>
      </c>
      <c r="AJ34" s="66">
        <v>0</v>
      </c>
      <c r="AK34" s="67">
        <v>0</v>
      </c>
      <c r="AL34" s="68">
        <v>0</v>
      </c>
      <c r="AM34" s="69">
        <v>0</v>
      </c>
      <c r="AN34" s="70"/>
      <c r="AO34" s="71">
        <f t="shared" si="6"/>
        <v>2.75</v>
      </c>
      <c r="AP34" s="72">
        <f t="shared" si="7"/>
        <v>1.925</v>
      </c>
      <c r="AQ34" s="73">
        <f t="shared" si="8"/>
        <v>1.5125</v>
      </c>
      <c r="AR34" s="74">
        <f t="shared" si="19"/>
        <v>1.645528579550007</v>
      </c>
      <c r="AS34" s="75">
        <f t="shared" si="4"/>
        <v>1.2925</v>
      </c>
      <c r="AT34" s="76">
        <f t="shared" si="20"/>
        <v>1.4061789679790968</v>
      </c>
      <c r="AU34" s="77">
        <f t="shared" si="9"/>
        <v>1.1274999999999999</v>
      </c>
      <c r="AV34" s="77">
        <f t="shared" si="21"/>
        <v>1.2266667593009142</v>
      </c>
      <c r="AW34" s="78">
        <f t="shared" si="10"/>
        <v>0.90199999999999991</v>
      </c>
      <c r="AX34" s="78">
        <f t="shared" si="22"/>
        <v>0.98133340744073139</v>
      </c>
      <c r="AY34" s="79">
        <f t="shared" si="11"/>
        <v>0.55000000000000004</v>
      </c>
      <c r="AZ34" s="80">
        <f t="shared" si="12"/>
        <v>0.27500000000000002</v>
      </c>
      <c r="BA34" s="81">
        <f t="shared" si="13"/>
        <v>0.16500000000000001</v>
      </c>
      <c r="BB34" s="82">
        <f t="shared" si="23"/>
        <v>0</v>
      </c>
      <c r="BC34" s="83">
        <f t="shared" si="14"/>
        <v>0.11</v>
      </c>
      <c r="BD34" s="84">
        <f t="shared" si="15"/>
        <v>5.5E-2</v>
      </c>
      <c r="BE34" s="85">
        <f t="shared" si="16"/>
        <v>5.5E-2</v>
      </c>
      <c r="BF34" s="86">
        <f t="shared" si="17"/>
        <v>0.11</v>
      </c>
      <c r="BG34" s="87">
        <f t="shared" si="18"/>
        <v>0.16500000000000001</v>
      </c>
      <c r="BH34" s="88"/>
    </row>
    <row r="35" spans="1:60" s="89" customFormat="1" ht="25.15" customHeight="1" x14ac:dyDescent="0.25">
      <c r="A35" s="50" t="s">
        <v>94</v>
      </c>
      <c r="B35" s="51">
        <f>V35</f>
        <v>0</v>
      </c>
      <c r="C35" s="51">
        <v>3.6</v>
      </c>
      <c r="D35" s="51">
        <v>0.6</v>
      </c>
      <c r="E35" s="51">
        <v>0.75</v>
      </c>
      <c r="F35" s="51">
        <f t="shared" si="1"/>
        <v>0</v>
      </c>
      <c r="G35" s="51">
        <f t="shared" si="33"/>
        <v>0</v>
      </c>
      <c r="H35" s="51">
        <v>1.3</v>
      </c>
      <c r="I35" s="52">
        <f t="shared" si="34"/>
        <v>0</v>
      </c>
      <c r="J35" s="53">
        <f t="shared" si="34"/>
        <v>0</v>
      </c>
      <c r="K35" s="52">
        <f t="shared" si="34"/>
        <v>0</v>
      </c>
      <c r="L35" s="54">
        <f>AM35</f>
        <v>0</v>
      </c>
      <c r="M35" s="55">
        <f t="shared" si="3"/>
        <v>6.25</v>
      </c>
      <c r="N35" s="56">
        <v>27</v>
      </c>
      <c r="O35" s="92"/>
      <c r="P35"/>
      <c r="Q35" s="1"/>
      <c r="R35" s="58"/>
      <c r="S35" s="91"/>
      <c r="T35" s="60"/>
      <c r="U35" s="61">
        <v>18</v>
      </c>
      <c r="V35" s="62">
        <f t="shared" si="25"/>
        <v>0</v>
      </c>
      <c r="W35" s="61">
        <v>18</v>
      </c>
      <c r="X35" s="63">
        <f t="shared" si="26"/>
        <v>0</v>
      </c>
      <c r="Y35" s="61">
        <v>18</v>
      </c>
      <c r="Z35" s="63">
        <f t="shared" si="27"/>
        <v>0</v>
      </c>
      <c r="AA35" s="61">
        <v>18</v>
      </c>
      <c r="AB35" s="63">
        <f t="shared" si="28"/>
        <v>0</v>
      </c>
      <c r="AC35" s="61">
        <v>18</v>
      </c>
      <c r="AD35" s="63">
        <f t="shared" si="29"/>
        <v>0</v>
      </c>
      <c r="AE35" s="61">
        <v>18</v>
      </c>
      <c r="AF35" s="63">
        <f t="shared" si="30"/>
        <v>0</v>
      </c>
      <c r="AG35" s="64">
        <f t="shared" si="5"/>
        <v>0</v>
      </c>
      <c r="AH35" s="61">
        <v>18</v>
      </c>
      <c r="AI35" s="65">
        <f t="shared" si="31"/>
        <v>0</v>
      </c>
      <c r="AJ35" s="66">
        <v>0</v>
      </c>
      <c r="AK35" s="67">
        <v>0</v>
      </c>
      <c r="AL35" s="68">
        <v>0</v>
      </c>
      <c r="AM35" s="69">
        <v>0</v>
      </c>
      <c r="AN35" s="70"/>
      <c r="AO35" s="71">
        <f t="shared" si="6"/>
        <v>3.125</v>
      </c>
      <c r="AP35" s="72">
        <f t="shared" si="7"/>
        <v>2.1875</v>
      </c>
      <c r="AQ35" s="73">
        <f t="shared" si="8"/>
        <v>1.71875</v>
      </c>
      <c r="AR35" s="74">
        <f t="shared" si="19"/>
        <v>1.8833135800323109</v>
      </c>
      <c r="AS35" s="75">
        <f t="shared" si="4"/>
        <v>1.46875</v>
      </c>
      <c r="AT35" s="76">
        <f t="shared" si="20"/>
        <v>1.6093770593003385</v>
      </c>
      <c r="AU35" s="77">
        <f t="shared" si="9"/>
        <v>1.28125</v>
      </c>
      <c r="AV35" s="77">
        <f t="shared" si="21"/>
        <v>1.4039246687513591</v>
      </c>
      <c r="AW35" s="78">
        <f t="shared" si="10"/>
        <v>1.0249999999999999</v>
      </c>
      <c r="AX35" s="78">
        <f t="shared" si="22"/>
        <v>1.1231397350010872</v>
      </c>
      <c r="AY35" s="79">
        <f t="shared" si="11"/>
        <v>0.625</v>
      </c>
      <c r="AZ35" s="80">
        <f t="shared" si="12"/>
        <v>0.3125</v>
      </c>
      <c r="BA35" s="81">
        <f t="shared" si="13"/>
        <v>0.1875</v>
      </c>
      <c r="BB35" s="82">
        <f t="shared" si="23"/>
        <v>0</v>
      </c>
      <c r="BC35" s="83">
        <f t="shared" si="14"/>
        <v>0.125</v>
      </c>
      <c r="BD35" s="84">
        <f t="shared" si="15"/>
        <v>6.25E-2</v>
      </c>
      <c r="BE35" s="85">
        <f t="shared" si="16"/>
        <v>6.25E-2</v>
      </c>
      <c r="BF35" s="86">
        <f t="shared" si="17"/>
        <v>0.125</v>
      </c>
      <c r="BG35" s="87">
        <f t="shared" si="18"/>
        <v>0.1875</v>
      </c>
      <c r="BH35" s="88"/>
    </row>
    <row r="36" spans="1:60" s="89" customFormat="1" ht="25.15" customHeight="1" x14ac:dyDescent="0.25">
      <c r="A36" s="50" t="s">
        <v>95</v>
      </c>
      <c r="B36" s="51">
        <f>V36</f>
        <v>0</v>
      </c>
      <c r="C36" s="51">
        <f t="shared" ref="C36:C41" si="35">X36</f>
        <v>0</v>
      </c>
      <c r="D36" s="51">
        <f>Z36</f>
        <v>0</v>
      </c>
      <c r="E36" s="51">
        <f>AB36</f>
        <v>0</v>
      </c>
      <c r="F36" s="51">
        <f t="shared" si="1"/>
        <v>0</v>
      </c>
      <c r="G36" s="51">
        <f t="shared" si="33"/>
        <v>0</v>
      </c>
      <c r="H36" s="51">
        <v>6</v>
      </c>
      <c r="I36" s="52">
        <f t="shared" si="34"/>
        <v>0</v>
      </c>
      <c r="J36" s="53">
        <f t="shared" si="34"/>
        <v>0</v>
      </c>
      <c r="K36" s="52">
        <f t="shared" si="34"/>
        <v>0</v>
      </c>
      <c r="L36" s="54">
        <f>AM36</f>
        <v>0</v>
      </c>
      <c r="M36" s="55">
        <f t="shared" si="3"/>
        <v>6</v>
      </c>
      <c r="N36" s="56">
        <v>28</v>
      </c>
      <c r="O36" s="92"/>
      <c r="P36"/>
      <c r="Q36" s="1"/>
      <c r="R36" s="58"/>
      <c r="S36" s="91"/>
      <c r="T36" s="60"/>
      <c r="U36" s="61">
        <v>19</v>
      </c>
      <c r="V36" s="62">
        <f t="shared" si="25"/>
        <v>0</v>
      </c>
      <c r="W36" s="61">
        <v>19</v>
      </c>
      <c r="X36" s="63">
        <f t="shared" si="26"/>
        <v>0</v>
      </c>
      <c r="Y36" s="61">
        <v>19</v>
      </c>
      <c r="Z36" s="63">
        <f t="shared" si="27"/>
        <v>0</v>
      </c>
      <c r="AA36" s="61">
        <v>19</v>
      </c>
      <c r="AB36" s="63">
        <f t="shared" si="28"/>
        <v>0</v>
      </c>
      <c r="AC36" s="61">
        <v>19</v>
      </c>
      <c r="AD36" s="63">
        <f t="shared" si="29"/>
        <v>0</v>
      </c>
      <c r="AE36" s="61">
        <v>19</v>
      </c>
      <c r="AF36" s="63">
        <f t="shared" si="30"/>
        <v>0</v>
      </c>
      <c r="AG36" s="64">
        <f t="shared" si="5"/>
        <v>0</v>
      </c>
      <c r="AH36" s="61">
        <v>19</v>
      </c>
      <c r="AI36" s="65">
        <f t="shared" si="31"/>
        <v>0</v>
      </c>
      <c r="AJ36" s="66">
        <v>0</v>
      </c>
      <c r="AK36" s="67">
        <v>0</v>
      </c>
      <c r="AL36" s="68">
        <v>0</v>
      </c>
      <c r="AM36" s="69">
        <v>0</v>
      </c>
      <c r="AN36" s="70"/>
      <c r="AO36" s="71">
        <f t="shared" si="6"/>
        <v>3</v>
      </c>
      <c r="AP36" s="72">
        <f t="shared" si="7"/>
        <v>2.1</v>
      </c>
      <c r="AQ36" s="73">
        <f t="shared" si="8"/>
        <v>1.65</v>
      </c>
      <c r="AR36" s="74">
        <f t="shared" si="19"/>
        <v>1.7577491163422359</v>
      </c>
      <c r="AS36" s="75">
        <f t="shared" si="4"/>
        <v>1.41</v>
      </c>
      <c r="AT36" s="76">
        <f t="shared" si="20"/>
        <v>1.5020765176015471</v>
      </c>
      <c r="AU36" s="77">
        <f t="shared" si="9"/>
        <v>1.23</v>
      </c>
      <c r="AV36" s="77">
        <f t="shared" si="21"/>
        <v>1.3103220685460304</v>
      </c>
      <c r="AW36" s="78">
        <f t="shared" si="10"/>
        <v>0.98399999999999987</v>
      </c>
      <c r="AX36" s="78">
        <f t="shared" si="22"/>
        <v>1.0482576548368243</v>
      </c>
      <c r="AY36" s="79">
        <f t="shared" si="11"/>
        <v>0.6</v>
      </c>
      <c r="AZ36" s="80">
        <f t="shared" si="12"/>
        <v>0.3</v>
      </c>
      <c r="BA36" s="81">
        <f t="shared" si="13"/>
        <v>0.18</v>
      </c>
      <c r="BB36" s="82">
        <f t="shared" si="23"/>
        <v>0</v>
      </c>
      <c r="BC36" s="83">
        <f t="shared" si="14"/>
        <v>0.12</v>
      </c>
      <c r="BD36" s="84">
        <f t="shared" si="15"/>
        <v>0.06</v>
      </c>
      <c r="BE36" s="85">
        <f t="shared" si="16"/>
        <v>0.06</v>
      </c>
      <c r="BF36" s="86">
        <f t="shared" si="17"/>
        <v>0.12</v>
      </c>
      <c r="BG36" s="87">
        <f t="shared" si="18"/>
        <v>0.18</v>
      </c>
      <c r="BH36" s="88"/>
    </row>
    <row r="37" spans="1:60" s="89" customFormat="1" ht="25.15" customHeight="1" x14ac:dyDescent="0.25">
      <c r="A37" s="50" t="s">
        <v>96</v>
      </c>
      <c r="B37" s="51">
        <v>4.8</v>
      </c>
      <c r="C37" s="51">
        <f t="shared" si="35"/>
        <v>0</v>
      </c>
      <c r="D37" s="51">
        <v>0.2</v>
      </c>
      <c r="E37" s="51">
        <f>AB37</f>
        <v>0</v>
      </c>
      <c r="F37" s="51">
        <f t="shared" si="1"/>
        <v>0</v>
      </c>
      <c r="G37" s="51">
        <f t="shared" si="33"/>
        <v>0</v>
      </c>
      <c r="H37" s="51">
        <v>0.4</v>
      </c>
      <c r="I37" s="52">
        <f t="shared" si="34"/>
        <v>0</v>
      </c>
      <c r="J37" s="53">
        <f t="shared" si="34"/>
        <v>0</v>
      </c>
      <c r="K37" s="52">
        <f t="shared" si="34"/>
        <v>0</v>
      </c>
      <c r="L37" s="54">
        <f>AM37</f>
        <v>0</v>
      </c>
      <c r="M37" s="55">
        <f t="shared" si="3"/>
        <v>5.4</v>
      </c>
      <c r="N37" s="56">
        <v>29</v>
      </c>
      <c r="O37" s="92"/>
      <c r="P37"/>
      <c r="Q37" s="1"/>
      <c r="R37" s="58"/>
      <c r="S37" s="91"/>
      <c r="T37" s="60"/>
      <c r="U37" s="61">
        <v>20</v>
      </c>
      <c r="V37" s="62">
        <f t="shared" si="25"/>
        <v>0</v>
      </c>
      <c r="W37" s="61">
        <v>20</v>
      </c>
      <c r="X37" s="63">
        <f t="shared" si="26"/>
        <v>0</v>
      </c>
      <c r="Y37" s="61">
        <v>20</v>
      </c>
      <c r="Z37" s="63">
        <f t="shared" si="27"/>
        <v>0</v>
      </c>
      <c r="AA37" s="61">
        <v>20</v>
      </c>
      <c r="AB37" s="63">
        <f t="shared" si="28"/>
        <v>0</v>
      </c>
      <c r="AC37" s="61">
        <v>20</v>
      </c>
      <c r="AD37" s="63">
        <f t="shared" si="29"/>
        <v>0</v>
      </c>
      <c r="AE37" s="61">
        <v>20</v>
      </c>
      <c r="AF37" s="63">
        <f t="shared" si="30"/>
        <v>0</v>
      </c>
      <c r="AG37" s="64">
        <f t="shared" si="5"/>
        <v>0</v>
      </c>
      <c r="AH37" s="61">
        <v>20</v>
      </c>
      <c r="AI37" s="65">
        <f t="shared" si="31"/>
        <v>0</v>
      </c>
      <c r="AJ37" s="66">
        <v>0</v>
      </c>
      <c r="AK37" s="67">
        <v>0</v>
      </c>
      <c r="AL37" s="68">
        <v>0</v>
      </c>
      <c r="AM37" s="69">
        <v>0</v>
      </c>
      <c r="AN37" s="70"/>
      <c r="AO37" s="71">
        <f t="shared" si="6"/>
        <v>2.7</v>
      </c>
      <c r="AP37" s="72">
        <f t="shared" si="7"/>
        <v>1.8900000000000001</v>
      </c>
      <c r="AQ37" s="73">
        <f t="shared" si="8"/>
        <v>1.4850000000000001</v>
      </c>
      <c r="AR37" s="74">
        <f t="shared" si="19"/>
        <v>1.5959838568427818</v>
      </c>
      <c r="AS37" s="75">
        <f t="shared" si="4"/>
        <v>1.2690000000000001</v>
      </c>
      <c r="AT37" s="76">
        <f t="shared" si="20"/>
        <v>1.3638407503929226</v>
      </c>
      <c r="AU37" s="77">
        <f t="shared" si="9"/>
        <v>1.1070000000000002</v>
      </c>
      <c r="AV37" s="77">
        <f t="shared" si="21"/>
        <v>1.1897334205555283</v>
      </c>
      <c r="AW37" s="78">
        <f t="shared" si="10"/>
        <v>0.88560000000000005</v>
      </c>
      <c r="AX37" s="78">
        <f t="shared" si="22"/>
        <v>0.95178673644442258</v>
      </c>
      <c r="AY37" s="79">
        <f t="shared" si="11"/>
        <v>0.54</v>
      </c>
      <c r="AZ37" s="80">
        <f t="shared" si="12"/>
        <v>0.27</v>
      </c>
      <c r="BA37" s="81">
        <f t="shared" si="13"/>
        <v>0.16200000000000003</v>
      </c>
      <c r="BB37" s="82">
        <f t="shared" si="23"/>
        <v>0</v>
      </c>
      <c r="BC37" s="83">
        <f t="shared" si="14"/>
        <v>0.10800000000000001</v>
      </c>
      <c r="BD37" s="84">
        <f t="shared" si="15"/>
        <v>5.4000000000000006E-2</v>
      </c>
      <c r="BE37" s="85">
        <f t="shared" si="16"/>
        <v>5.4000000000000006E-2</v>
      </c>
      <c r="BF37" s="86">
        <f t="shared" si="17"/>
        <v>0.10800000000000001</v>
      </c>
      <c r="BG37" s="87">
        <f t="shared" si="18"/>
        <v>0.16200000000000003</v>
      </c>
      <c r="BH37" s="88"/>
    </row>
    <row r="38" spans="1:60" s="89" customFormat="1" ht="25.15" customHeight="1" x14ac:dyDescent="0.25">
      <c r="A38" s="50" t="s">
        <v>97</v>
      </c>
      <c r="B38" s="51">
        <f>V38</f>
        <v>0</v>
      </c>
      <c r="C38" s="51">
        <f t="shared" si="35"/>
        <v>0</v>
      </c>
      <c r="D38" s="51">
        <v>3.4</v>
      </c>
      <c r="E38" s="51">
        <f>AB38</f>
        <v>0</v>
      </c>
      <c r="F38" s="51">
        <f t="shared" si="1"/>
        <v>0</v>
      </c>
      <c r="G38" s="51">
        <f t="shared" si="33"/>
        <v>0</v>
      </c>
      <c r="H38" s="51">
        <v>0.3</v>
      </c>
      <c r="I38" s="52">
        <f t="shared" si="34"/>
        <v>0</v>
      </c>
      <c r="J38" s="53">
        <f t="shared" si="34"/>
        <v>0</v>
      </c>
      <c r="K38" s="52">
        <f t="shared" si="34"/>
        <v>0</v>
      </c>
      <c r="L38" s="54">
        <v>1.29</v>
      </c>
      <c r="M38" s="55">
        <f t="shared" si="3"/>
        <v>4.99</v>
      </c>
      <c r="N38" s="56">
        <v>30</v>
      </c>
      <c r="O38" s="92"/>
      <c r="P38"/>
      <c r="Q38" s="1"/>
      <c r="R38" s="58"/>
      <c r="S38" s="91"/>
      <c r="T38" s="60"/>
      <c r="U38" s="61">
        <v>21</v>
      </c>
      <c r="V38" s="62">
        <f t="shared" si="25"/>
        <v>0</v>
      </c>
      <c r="W38" s="61">
        <v>21</v>
      </c>
      <c r="X38" s="63">
        <f t="shared" si="26"/>
        <v>0</v>
      </c>
      <c r="Y38" s="61">
        <v>21</v>
      </c>
      <c r="Z38" s="63">
        <f t="shared" si="27"/>
        <v>0</v>
      </c>
      <c r="AA38" s="61">
        <v>21</v>
      </c>
      <c r="AB38" s="63">
        <f t="shared" si="28"/>
        <v>0</v>
      </c>
      <c r="AC38" s="61">
        <v>21</v>
      </c>
      <c r="AD38" s="63">
        <f t="shared" si="29"/>
        <v>0</v>
      </c>
      <c r="AE38" s="61">
        <v>21</v>
      </c>
      <c r="AF38" s="63">
        <f t="shared" si="30"/>
        <v>0</v>
      </c>
      <c r="AG38" s="64">
        <f t="shared" si="5"/>
        <v>0</v>
      </c>
      <c r="AH38" s="61">
        <v>21</v>
      </c>
      <c r="AI38" s="65">
        <f t="shared" si="31"/>
        <v>0</v>
      </c>
      <c r="AJ38" s="66">
        <v>0</v>
      </c>
      <c r="AK38" s="67">
        <v>0</v>
      </c>
      <c r="AL38" s="68">
        <v>0</v>
      </c>
      <c r="AM38" s="69">
        <v>0</v>
      </c>
      <c r="AN38" s="70"/>
      <c r="AO38" s="71">
        <f t="shared" si="6"/>
        <v>1.8500000000000003</v>
      </c>
      <c r="AP38" s="72">
        <f t="shared" si="7"/>
        <v>1.2950000000000002</v>
      </c>
      <c r="AQ38" s="73">
        <f t="shared" si="8"/>
        <v>1.0175000000000001</v>
      </c>
      <c r="AR38" s="74">
        <f t="shared" si="19"/>
        <v>1.0783845574433504</v>
      </c>
      <c r="AS38" s="75">
        <f t="shared" si="4"/>
        <v>0.86950000000000016</v>
      </c>
      <c r="AT38" s="76">
        <f t="shared" si="20"/>
        <v>0.92152862181522677</v>
      </c>
      <c r="AU38" s="77">
        <f t="shared" si="9"/>
        <v>0.75850000000000006</v>
      </c>
      <c r="AV38" s="77">
        <f t="shared" si="21"/>
        <v>0.80388667009413384</v>
      </c>
      <c r="AW38" s="78">
        <f t="shared" si="10"/>
        <v>0.60680000000000001</v>
      </c>
      <c r="AX38" s="78">
        <f t="shared" si="22"/>
        <v>0.64310933607530707</v>
      </c>
      <c r="AY38" s="79">
        <f t="shared" si="11"/>
        <v>0.37000000000000005</v>
      </c>
      <c r="AZ38" s="80">
        <f t="shared" si="12"/>
        <v>0.18500000000000003</v>
      </c>
      <c r="BA38" s="81">
        <f t="shared" si="13"/>
        <v>0.11100000000000002</v>
      </c>
      <c r="BB38" s="82">
        <f t="shared" si="23"/>
        <v>0</v>
      </c>
      <c r="BC38" s="83">
        <f t="shared" si="14"/>
        <v>7.400000000000001E-2</v>
      </c>
      <c r="BD38" s="84">
        <f t="shared" si="15"/>
        <v>3.7000000000000005E-2</v>
      </c>
      <c r="BE38" s="85">
        <f t="shared" si="16"/>
        <v>3.7000000000000005E-2</v>
      </c>
      <c r="BF38" s="86">
        <f t="shared" si="17"/>
        <v>7.400000000000001E-2</v>
      </c>
      <c r="BG38" s="87">
        <f t="shared" si="18"/>
        <v>0.11100000000000002</v>
      </c>
      <c r="BH38" s="88"/>
    </row>
    <row r="39" spans="1:60" s="89" customFormat="1" ht="25.15" customHeight="1" x14ac:dyDescent="0.25">
      <c r="A39" s="50" t="s">
        <v>98</v>
      </c>
      <c r="B39" s="51">
        <f>V39</f>
        <v>0</v>
      </c>
      <c r="C39" s="51">
        <f t="shared" si="35"/>
        <v>0</v>
      </c>
      <c r="D39" s="51">
        <f>Z39</f>
        <v>0</v>
      </c>
      <c r="E39" s="51">
        <v>2.85</v>
      </c>
      <c r="F39" s="51">
        <f t="shared" si="1"/>
        <v>0</v>
      </c>
      <c r="G39" s="51">
        <f t="shared" si="33"/>
        <v>0</v>
      </c>
      <c r="H39" s="51">
        <v>1.1000000000000001</v>
      </c>
      <c r="I39" s="52">
        <f t="shared" si="34"/>
        <v>0</v>
      </c>
      <c r="J39" s="53">
        <f t="shared" si="34"/>
        <v>0</v>
      </c>
      <c r="K39" s="52">
        <f t="shared" si="34"/>
        <v>0</v>
      </c>
      <c r="L39" s="54">
        <v>0.79</v>
      </c>
      <c r="M39" s="55">
        <f t="shared" si="3"/>
        <v>4.74</v>
      </c>
      <c r="N39" s="56">
        <v>31</v>
      </c>
      <c r="O39" s="92"/>
      <c r="P39"/>
      <c r="Q39" s="1"/>
      <c r="R39" s="58"/>
      <c r="S39" s="91"/>
      <c r="T39" s="60"/>
      <c r="U39" s="61">
        <v>22</v>
      </c>
      <c r="V39" s="62">
        <f t="shared" si="25"/>
        <v>0</v>
      </c>
      <c r="W39" s="61">
        <v>22</v>
      </c>
      <c r="X39" s="63">
        <f t="shared" si="26"/>
        <v>0</v>
      </c>
      <c r="Y39" s="61">
        <v>22</v>
      </c>
      <c r="Z39" s="63">
        <f t="shared" si="27"/>
        <v>0</v>
      </c>
      <c r="AA39" s="61">
        <v>22</v>
      </c>
      <c r="AB39" s="63">
        <f t="shared" si="28"/>
        <v>0</v>
      </c>
      <c r="AC39" s="61">
        <v>22</v>
      </c>
      <c r="AD39" s="63">
        <f t="shared" si="29"/>
        <v>0</v>
      </c>
      <c r="AE39" s="61">
        <v>22</v>
      </c>
      <c r="AF39" s="63">
        <f t="shared" si="30"/>
        <v>0</v>
      </c>
      <c r="AG39" s="64">
        <f t="shared" si="5"/>
        <v>0</v>
      </c>
      <c r="AH39" s="61">
        <v>22</v>
      </c>
      <c r="AI39" s="65">
        <f t="shared" si="31"/>
        <v>0</v>
      </c>
      <c r="AJ39" s="66">
        <v>0</v>
      </c>
      <c r="AK39" s="67">
        <v>0</v>
      </c>
      <c r="AL39" s="68">
        <v>0</v>
      </c>
      <c r="AM39" s="69">
        <v>0</v>
      </c>
      <c r="AN39" s="70"/>
      <c r="AO39" s="71">
        <f t="shared" si="6"/>
        <v>1.9750000000000001</v>
      </c>
      <c r="AP39" s="72">
        <f t="shared" si="7"/>
        <v>1.3825000000000001</v>
      </c>
      <c r="AQ39" s="73">
        <f t="shared" si="8"/>
        <v>1.0862499999999999</v>
      </c>
      <c r="AR39" s="74">
        <f t="shared" si="19"/>
        <v>1.1606408864112763</v>
      </c>
      <c r="AS39" s="75">
        <f t="shared" si="4"/>
        <v>0.92825000000000002</v>
      </c>
      <c r="AT39" s="76">
        <f t="shared" si="20"/>
        <v>0.99182039384236342</v>
      </c>
      <c r="AU39" s="77">
        <f t="shared" si="9"/>
        <v>0.80974999999999997</v>
      </c>
      <c r="AV39" s="77">
        <f t="shared" si="21"/>
        <v>0.8652050244156787</v>
      </c>
      <c r="AW39" s="78">
        <f t="shared" si="10"/>
        <v>0.64779999999999993</v>
      </c>
      <c r="AX39" s="78">
        <f t="shared" si="22"/>
        <v>0.69216401953254292</v>
      </c>
      <c r="AY39" s="79">
        <f t="shared" si="11"/>
        <v>0.39500000000000002</v>
      </c>
      <c r="AZ39" s="80">
        <f t="shared" si="12"/>
        <v>0.19750000000000001</v>
      </c>
      <c r="BA39" s="81">
        <f t="shared" si="13"/>
        <v>0.11849999999999999</v>
      </c>
      <c r="BB39" s="82">
        <f t="shared" si="23"/>
        <v>0</v>
      </c>
      <c r="BC39" s="83">
        <f t="shared" si="14"/>
        <v>7.9000000000000001E-2</v>
      </c>
      <c r="BD39" s="84">
        <f t="shared" si="15"/>
        <v>3.95E-2</v>
      </c>
      <c r="BE39" s="85">
        <f t="shared" si="16"/>
        <v>3.95E-2</v>
      </c>
      <c r="BF39" s="86">
        <f t="shared" si="17"/>
        <v>7.9000000000000001E-2</v>
      </c>
      <c r="BG39" s="87">
        <f t="shared" si="18"/>
        <v>0.11849999999999999</v>
      </c>
      <c r="BH39" s="88"/>
    </row>
    <row r="40" spans="1:60" s="89" customFormat="1" ht="25.15" customHeight="1" x14ac:dyDescent="0.25">
      <c r="A40" s="50" t="s">
        <v>99</v>
      </c>
      <c r="B40" s="51">
        <f>V40</f>
        <v>0</v>
      </c>
      <c r="C40" s="51">
        <f t="shared" si="35"/>
        <v>0</v>
      </c>
      <c r="D40" s="51">
        <v>0.8</v>
      </c>
      <c r="E40" s="51">
        <v>0.6</v>
      </c>
      <c r="F40" s="51">
        <f t="shared" si="1"/>
        <v>0</v>
      </c>
      <c r="G40" s="51">
        <v>2.1</v>
      </c>
      <c r="H40" s="51">
        <v>0.5</v>
      </c>
      <c r="I40" s="52">
        <f t="shared" si="34"/>
        <v>0</v>
      </c>
      <c r="J40" s="53">
        <f t="shared" si="34"/>
        <v>0</v>
      </c>
      <c r="K40" s="52">
        <f t="shared" si="34"/>
        <v>0</v>
      </c>
      <c r="L40" s="54">
        <f>AM40</f>
        <v>0</v>
      </c>
      <c r="M40" s="55">
        <f t="shared" si="3"/>
        <v>4</v>
      </c>
      <c r="N40" s="56">
        <v>32</v>
      </c>
      <c r="O40" s="92"/>
      <c r="P40"/>
      <c r="Q40" s="1"/>
      <c r="R40" s="58"/>
      <c r="S40" s="91"/>
      <c r="T40" s="60"/>
      <c r="U40" s="61">
        <v>23</v>
      </c>
      <c r="V40" s="62">
        <f t="shared" si="25"/>
        <v>0</v>
      </c>
      <c r="W40" s="61">
        <v>23</v>
      </c>
      <c r="X40" s="63">
        <f t="shared" si="26"/>
        <v>0</v>
      </c>
      <c r="Y40" s="61">
        <v>23</v>
      </c>
      <c r="Z40" s="63">
        <f t="shared" si="27"/>
        <v>0</v>
      </c>
      <c r="AA40" s="61">
        <v>23</v>
      </c>
      <c r="AB40" s="63">
        <f t="shared" si="28"/>
        <v>0</v>
      </c>
      <c r="AC40" s="61">
        <v>23</v>
      </c>
      <c r="AD40" s="63">
        <f t="shared" si="29"/>
        <v>0</v>
      </c>
      <c r="AE40" s="61">
        <v>23</v>
      </c>
      <c r="AF40" s="63">
        <f t="shared" si="30"/>
        <v>0</v>
      </c>
      <c r="AG40" s="64">
        <f t="shared" si="5"/>
        <v>0</v>
      </c>
      <c r="AH40" s="61">
        <v>23</v>
      </c>
      <c r="AI40" s="65">
        <f t="shared" si="31"/>
        <v>0</v>
      </c>
      <c r="AJ40" s="66">
        <v>0</v>
      </c>
      <c r="AK40" s="67">
        <v>0</v>
      </c>
      <c r="AL40" s="68">
        <v>0</v>
      </c>
      <c r="AM40" s="69">
        <v>0</v>
      </c>
      <c r="AN40" s="70"/>
      <c r="AO40" s="71">
        <f t="shared" si="6"/>
        <v>2</v>
      </c>
      <c r="AP40" s="72">
        <f t="shared" si="7"/>
        <v>1.4000000000000001</v>
      </c>
      <c r="AQ40" s="73">
        <f t="shared" si="8"/>
        <v>1.1000000000000001</v>
      </c>
      <c r="AR40" s="74">
        <f t="shared" si="19"/>
        <v>1.1703099646536894</v>
      </c>
      <c r="AS40" s="75">
        <f t="shared" si="4"/>
        <v>0.94000000000000006</v>
      </c>
      <c r="AT40" s="76">
        <f t="shared" si="20"/>
        <v>1.0000830607040618</v>
      </c>
      <c r="AU40" s="77">
        <f t="shared" si="9"/>
        <v>0.82000000000000006</v>
      </c>
      <c r="AV40" s="77">
        <f t="shared" si="21"/>
        <v>0.87241288274184126</v>
      </c>
      <c r="AW40" s="78">
        <f t="shared" si="10"/>
        <v>0.65599999999999992</v>
      </c>
      <c r="AX40" s="78">
        <f t="shared" si="22"/>
        <v>0.69793030619347285</v>
      </c>
      <c r="AY40" s="79">
        <f t="shared" si="11"/>
        <v>0.4</v>
      </c>
      <c r="AZ40" s="80">
        <f t="shared" si="12"/>
        <v>0.2</v>
      </c>
      <c r="BA40" s="81">
        <f t="shared" si="13"/>
        <v>0.12</v>
      </c>
      <c r="BB40" s="82">
        <f t="shared" si="23"/>
        <v>0</v>
      </c>
      <c r="BC40" s="83">
        <f t="shared" si="14"/>
        <v>0.08</v>
      </c>
      <c r="BD40" s="84">
        <f t="shared" si="15"/>
        <v>0.04</v>
      </c>
      <c r="BE40" s="85">
        <f t="shared" si="16"/>
        <v>0.04</v>
      </c>
      <c r="BF40" s="86">
        <f t="shared" si="17"/>
        <v>0.08</v>
      </c>
      <c r="BG40" s="87">
        <f t="shared" si="18"/>
        <v>0.12</v>
      </c>
      <c r="BH40" s="88"/>
    </row>
    <row r="41" spans="1:60" s="89" customFormat="1" ht="25.15" customHeight="1" x14ac:dyDescent="0.25">
      <c r="A41" s="50" t="s">
        <v>100</v>
      </c>
      <c r="B41" s="51">
        <f>V41</f>
        <v>0</v>
      </c>
      <c r="C41" s="51">
        <f t="shared" si="35"/>
        <v>0</v>
      </c>
      <c r="D41" s="51">
        <f t="shared" ref="D41:D47" si="36">Z41</f>
        <v>0</v>
      </c>
      <c r="E41" s="51">
        <v>1.95</v>
      </c>
      <c r="F41" s="51">
        <f t="shared" si="1"/>
        <v>0</v>
      </c>
      <c r="G41" s="51">
        <f t="shared" ref="G41:G47" si="37">AF41</f>
        <v>0</v>
      </c>
      <c r="H41" s="51">
        <v>1.3</v>
      </c>
      <c r="I41" s="52">
        <f t="shared" si="34"/>
        <v>0</v>
      </c>
      <c r="J41" s="53">
        <f t="shared" si="34"/>
        <v>0</v>
      </c>
      <c r="K41" s="52">
        <f t="shared" si="34"/>
        <v>0</v>
      </c>
      <c r="L41" s="54">
        <v>0.69</v>
      </c>
      <c r="M41" s="55">
        <f t="shared" si="3"/>
        <v>3.94</v>
      </c>
      <c r="N41" s="56">
        <v>33</v>
      </c>
      <c r="O41" s="92"/>
      <c r="P41"/>
      <c r="Q41" s="1"/>
      <c r="R41" s="58"/>
      <c r="S41" s="91"/>
      <c r="T41" s="60"/>
      <c r="U41" s="61">
        <v>24</v>
      </c>
      <c r="V41" s="62">
        <f t="shared" si="25"/>
        <v>0</v>
      </c>
      <c r="W41" s="61">
        <v>24</v>
      </c>
      <c r="X41" s="63">
        <f t="shared" si="26"/>
        <v>0</v>
      </c>
      <c r="Y41" s="61">
        <v>24</v>
      </c>
      <c r="Z41" s="63">
        <f t="shared" si="27"/>
        <v>0</v>
      </c>
      <c r="AA41" s="61">
        <v>24</v>
      </c>
      <c r="AB41" s="63">
        <f t="shared" si="28"/>
        <v>0</v>
      </c>
      <c r="AC41" s="61">
        <v>24</v>
      </c>
      <c r="AD41" s="63">
        <f t="shared" si="29"/>
        <v>0</v>
      </c>
      <c r="AE41" s="61">
        <v>24</v>
      </c>
      <c r="AF41" s="63">
        <f t="shared" si="30"/>
        <v>0</v>
      </c>
      <c r="AG41" s="64">
        <f t="shared" si="5"/>
        <v>0</v>
      </c>
      <c r="AH41" s="61">
        <v>24</v>
      </c>
      <c r="AI41" s="65">
        <f t="shared" si="31"/>
        <v>0</v>
      </c>
      <c r="AJ41" s="66">
        <v>0</v>
      </c>
      <c r="AK41" s="67">
        <v>0</v>
      </c>
      <c r="AL41" s="68">
        <v>0</v>
      </c>
      <c r="AM41" s="69">
        <v>0</v>
      </c>
      <c r="AN41" s="70"/>
      <c r="AO41" s="71">
        <f t="shared" si="6"/>
        <v>1.625</v>
      </c>
      <c r="AP41" s="72">
        <f t="shared" si="7"/>
        <v>1.1375</v>
      </c>
      <c r="AQ41" s="73">
        <f t="shared" si="8"/>
        <v>0.89375000000000004</v>
      </c>
      <c r="AR41" s="74">
        <f t="shared" si="19"/>
        <v>0.94561947534739044</v>
      </c>
      <c r="AS41" s="75">
        <f t="shared" si="4"/>
        <v>0.76375000000000004</v>
      </c>
      <c r="AT41" s="76">
        <f t="shared" si="20"/>
        <v>0.80807482438777001</v>
      </c>
      <c r="AU41" s="77">
        <f t="shared" si="9"/>
        <v>0.66625000000000001</v>
      </c>
      <c r="AV41" s="77">
        <f t="shared" si="21"/>
        <v>0.70491633616805471</v>
      </c>
      <c r="AW41" s="78">
        <f t="shared" si="10"/>
        <v>0.53299999999999992</v>
      </c>
      <c r="AX41" s="78">
        <f t="shared" si="22"/>
        <v>0.56393306893444362</v>
      </c>
      <c r="AY41" s="79">
        <f t="shared" si="11"/>
        <v>0.32500000000000001</v>
      </c>
      <c r="AZ41" s="80">
        <f t="shared" si="12"/>
        <v>0.16250000000000001</v>
      </c>
      <c r="BA41" s="81">
        <f t="shared" si="13"/>
        <v>9.7500000000000003E-2</v>
      </c>
      <c r="BB41" s="82">
        <f t="shared" si="23"/>
        <v>0</v>
      </c>
      <c r="BC41" s="83">
        <f t="shared" si="14"/>
        <v>6.5000000000000002E-2</v>
      </c>
      <c r="BD41" s="84">
        <f t="shared" si="15"/>
        <v>3.2500000000000001E-2</v>
      </c>
      <c r="BE41" s="85">
        <f t="shared" si="16"/>
        <v>3.2500000000000001E-2</v>
      </c>
      <c r="BF41" s="86">
        <f t="shared" si="17"/>
        <v>6.5000000000000002E-2</v>
      </c>
      <c r="BG41" s="87">
        <f t="shared" si="18"/>
        <v>9.7500000000000003E-2</v>
      </c>
      <c r="BH41" s="88"/>
    </row>
    <row r="42" spans="1:60" s="89" customFormat="1" ht="25.15" customHeight="1" x14ac:dyDescent="0.25">
      <c r="A42" s="50" t="s">
        <v>101</v>
      </c>
      <c r="B42" s="51">
        <v>0.4</v>
      </c>
      <c r="C42" s="51">
        <v>0.9</v>
      </c>
      <c r="D42" s="51">
        <f t="shared" si="36"/>
        <v>0</v>
      </c>
      <c r="E42" s="51">
        <f>AB42</f>
        <v>0</v>
      </c>
      <c r="F42" s="51">
        <f t="shared" si="1"/>
        <v>0</v>
      </c>
      <c r="G42" s="51">
        <f t="shared" si="37"/>
        <v>0</v>
      </c>
      <c r="H42" s="51">
        <v>1.6</v>
      </c>
      <c r="I42" s="52">
        <f t="shared" si="34"/>
        <v>0</v>
      </c>
      <c r="J42" s="53">
        <f t="shared" si="34"/>
        <v>0</v>
      </c>
      <c r="K42" s="52">
        <f t="shared" si="34"/>
        <v>0</v>
      </c>
      <c r="L42" s="54">
        <v>0.56999999999999995</v>
      </c>
      <c r="M42" s="55">
        <f t="shared" si="3"/>
        <v>3.47</v>
      </c>
      <c r="N42" s="56">
        <v>34</v>
      </c>
      <c r="O42" s="92"/>
      <c r="P42"/>
      <c r="Q42" s="1"/>
      <c r="R42" s="58"/>
      <c r="S42" s="91"/>
      <c r="T42" s="60"/>
      <c r="U42" s="61">
        <v>26</v>
      </c>
      <c r="V42" s="62">
        <f>U42*V34</f>
        <v>0</v>
      </c>
      <c r="W42" s="61">
        <v>26</v>
      </c>
      <c r="X42" s="63">
        <f>W42*X34</f>
        <v>0</v>
      </c>
      <c r="Y42" s="61">
        <v>26</v>
      </c>
      <c r="Z42" s="63">
        <f>Y42*Z34</f>
        <v>0</v>
      </c>
      <c r="AA42" s="61">
        <v>26</v>
      </c>
      <c r="AB42" s="63">
        <f>AA42*AB34</f>
        <v>0</v>
      </c>
      <c r="AC42" s="61">
        <v>26</v>
      </c>
      <c r="AD42" s="63">
        <f>AC42*AD34</f>
        <v>0</v>
      </c>
      <c r="AE42" s="61">
        <v>26</v>
      </c>
      <c r="AF42" s="63">
        <f>AE42*AF34</f>
        <v>0</v>
      </c>
      <c r="AG42" s="64">
        <f t="shared" si="5"/>
        <v>0</v>
      </c>
      <c r="AH42" s="61">
        <v>26</v>
      </c>
      <c r="AI42" s="65">
        <f>AH42*AI34</f>
        <v>0</v>
      </c>
      <c r="AJ42" s="66">
        <v>0</v>
      </c>
      <c r="AK42" s="67">
        <v>0</v>
      </c>
      <c r="AL42" s="68">
        <v>0</v>
      </c>
      <c r="AM42" s="69">
        <v>0</v>
      </c>
      <c r="AN42" s="70"/>
      <c r="AO42" s="71">
        <f t="shared" si="6"/>
        <v>1.4500000000000002</v>
      </c>
      <c r="AP42" s="72">
        <f t="shared" si="7"/>
        <v>1.0150000000000001</v>
      </c>
      <c r="AQ42" s="73">
        <f t="shared" si="8"/>
        <v>0.7975000000000001</v>
      </c>
      <c r="AR42" s="74">
        <f>(M42-L42)/100*AR39+AQ42</f>
        <v>0.83115858570592716</v>
      </c>
      <c r="AS42" s="75">
        <f t="shared" si="4"/>
        <v>0.68150000000000011</v>
      </c>
      <c r="AT42" s="76">
        <f>(M42-L42)/100*AT39+AS42</f>
        <v>0.71026279142142867</v>
      </c>
      <c r="AU42" s="77">
        <f t="shared" si="9"/>
        <v>0.59450000000000014</v>
      </c>
      <c r="AV42" s="77">
        <f>(M42-L42)/100*AV39+AU42</f>
        <v>0.61959094570805484</v>
      </c>
      <c r="AW42" s="78">
        <f t="shared" si="10"/>
        <v>0.47560000000000002</v>
      </c>
      <c r="AX42" s="78">
        <f>(M42-L42)/100*AX39+AW42</f>
        <v>0.49567275656644377</v>
      </c>
      <c r="AY42" s="79">
        <f t="shared" si="11"/>
        <v>0.29000000000000004</v>
      </c>
      <c r="AZ42" s="80">
        <f t="shared" si="12"/>
        <v>0.14500000000000002</v>
      </c>
      <c r="BA42" s="81">
        <f t="shared" si="13"/>
        <v>8.7000000000000022E-2</v>
      </c>
      <c r="BB42" s="82">
        <f>(M42-L42)/100*BB39</f>
        <v>0</v>
      </c>
      <c r="BC42" s="83">
        <f t="shared" si="14"/>
        <v>5.800000000000001E-2</v>
      </c>
      <c r="BD42" s="84">
        <f t="shared" si="15"/>
        <v>2.9000000000000005E-2</v>
      </c>
      <c r="BE42" s="85">
        <f t="shared" si="16"/>
        <v>2.9000000000000005E-2</v>
      </c>
      <c r="BF42" s="86">
        <f t="shared" si="17"/>
        <v>5.800000000000001E-2</v>
      </c>
      <c r="BG42" s="87">
        <f t="shared" si="18"/>
        <v>8.7000000000000022E-2</v>
      </c>
      <c r="BH42" s="88"/>
    </row>
    <row r="43" spans="1:60" s="89" customFormat="1" ht="25.15" customHeight="1" x14ac:dyDescent="0.25">
      <c r="A43" s="50" t="s">
        <v>102</v>
      </c>
      <c r="B43" s="51">
        <f>V43</f>
        <v>0</v>
      </c>
      <c r="C43" s="51">
        <f>X43</f>
        <v>0</v>
      </c>
      <c r="D43" s="51">
        <f t="shared" si="36"/>
        <v>0</v>
      </c>
      <c r="E43" s="51">
        <v>1.8</v>
      </c>
      <c r="F43" s="51">
        <f t="shared" si="1"/>
        <v>0</v>
      </c>
      <c r="G43" s="51">
        <f t="shared" si="37"/>
        <v>0</v>
      </c>
      <c r="H43" s="51">
        <v>0.8</v>
      </c>
      <c r="I43" s="52">
        <f t="shared" si="34"/>
        <v>0</v>
      </c>
      <c r="J43" s="53">
        <f t="shared" si="34"/>
        <v>0</v>
      </c>
      <c r="K43" s="52">
        <f t="shared" si="34"/>
        <v>0</v>
      </c>
      <c r="L43" s="54">
        <v>0.5</v>
      </c>
      <c r="M43" s="55">
        <f t="shared" si="3"/>
        <v>3.1</v>
      </c>
      <c r="N43" s="56">
        <v>35</v>
      </c>
      <c r="O43" s="92"/>
      <c r="P43"/>
      <c r="Q43" s="1"/>
      <c r="R43" s="58"/>
      <c r="S43" s="91"/>
      <c r="T43" s="60"/>
      <c r="U43" s="61">
        <v>27</v>
      </c>
      <c r="V43" s="62">
        <f>U43*V35</f>
        <v>0</v>
      </c>
      <c r="W43" s="61">
        <v>27</v>
      </c>
      <c r="X43" s="63">
        <f>W43*X35</f>
        <v>0</v>
      </c>
      <c r="Y43" s="61">
        <v>27</v>
      </c>
      <c r="Z43" s="63">
        <f>Y43*Z35</f>
        <v>0</v>
      </c>
      <c r="AA43" s="61">
        <v>27</v>
      </c>
      <c r="AB43" s="63">
        <f>AA43*AB35</f>
        <v>0</v>
      </c>
      <c r="AC43" s="61">
        <v>27</v>
      </c>
      <c r="AD43" s="63">
        <f>AC43*AD35</f>
        <v>0</v>
      </c>
      <c r="AE43" s="61">
        <v>27</v>
      </c>
      <c r="AF43" s="63">
        <f>AE43*AF35</f>
        <v>0</v>
      </c>
      <c r="AG43" s="64">
        <f t="shared" si="5"/>
        <v>0</v>
      </c>
      <c r="AH43" s="61">
        <v>27</v>
      </c>
      <c r="AI43" s="65">
        <f>AH43*AI35</f>
        <v>0</v>
      </c>
      <c r="AJ43" s="66">
        <v>0</v>
      </c>
      <c r="AK43" s="67">
        <v>0</v>
      </c>
      <c r="AL43" s="68">
        <v>0</v>
      </c>
      <c r="AM43" s="69">
        <v>0</v>
      </c>
      <c r="AN43" s="70"/>
      <c r="AO43" s="71">
        <f t="shared" si="6"/>
        <v>1.3</v>
      </c>
      <c r="AP43" s="72">
        <f t="shared" si="7"/>
        <v>0.91</v>
      </c>
      <c r="AQ43" s="73">
        <f t="shared" si="8"/>
        <v>0.71500000000000008</v>
      </c>
      <c r="AR43" s="74">
        <f>(M43-L43)/100*AR40+AQ43</f>
        <v>0.74542805908099596</v>
      </c>
      <c r="AS43" s="75">
        <f t="shared" si="4"/>
        <v>0.6110000000000001</v>
      </c>
      <c r="AT43" s="76">
        <f>(M43-L43)/100*AT40+AS43</f>
        <v>0.63700215957830575</v>
      </c>
      <c r="AU43" s="77">
        <f t="shared" si="9"/>
        <v>0.53300000000000003</v>
      </c>
      <c r="AV43" s="77">
        <f>(M43-L43)/100*AV40+AU43</f>
        <v>0.55568273495128795</v>
      </c>
      <c r="AW43" s="78">
        <f t="shared" si="10"/>
        <v>0.4264</v>
      </c>
      <c r="AX43" s="78">
        <f>(M43-L43)/100*AX40+AW43</f>
        <v>0.44454618796103029</v>
      </c>
      <c r="AY43" s="79">
        <f t="shared" si="11"/>
        <v>0.26</v>
      </c>
      <c r="AZ43" s="80">
        <f t="shared" si="12"/>
        <v>0.13</v>
      </c>
      <c r="BA43" s="81">
        <f t="shared" si="13"/>
        <v>7.8000000000000014E-2</v>
      </c>
      <c r="BB43" s="82">
        <f>(M43-L43)/100*BB40</f>
        <v>0</v>
      </c>
      <c r="BC43" s="83">
        <f t="shared" si="14"/>
        <v>5.2000000000000005E-2</v>
      </c>
      <c r="BD43" s="84">
        <f t="shared" si="15"/>
        <v>2.6000000000000002E-2</v>
      </c>
      <c r="BE43" s="85">
        <f t="shared" si="16"/>
        <v>2.6000000000000002E-2</v>
      </c>
      <c r="BF43" s="86">
        <f t="shared" si="17"/>
        <v>5.2000000000000005E-2</v>
      </c>
      <c r="BG43" s="87">
        <f t="shared" si="18"/>
        <v>7.8000000000000014E-2</v>
      </c>
      <c r="BH43" s="88"/>
    </row>
    <row r="44" spans="1:60" s="89" customFormat="1" ht="25.15" customHeight="1" x14ac:dyDescent="0.25">
      <c r="A44" s="50" t="s">
        <v>103</v>
      </c>
      <c r="B44" s="51">
        <f>V44</f>
        <v>0</v>
      </c>
      <c r="C44" s="51">
        <f>X44</f>
        <v>0</v>
      </c>
      <c r="D44" s="51">
        <f t="shared" si="36"/>
        <v>0</v>
      </c>
      <c r="E44" s="51">
        <f>AB44</f>
        <v>0</v>
      </c>
      <c r="F44" s="51">
        <f t="shared" si="1"/>
        <v>0</v>
      </c>
      <c r="G44" s="51">
        <f t="shared" si="37"/>
        <v>0</v>
      </c>
      <c r="H44" s="51">
        <v>1.1000000000000001</v>
      </c>
      <c r="I44" s="52">
        <f t="shared" si="34"/>
        <v>0</v>
      </c>
      <c r="J44" s="53">
        <f t="shared" si="34"/>
        <v>0</v>
      </c>
      <c r="K44" s="52">
        <f t="shared" si="34"/>
        <v>0</v>
      </c>
      <c r="L44" s="54">
        <f>AM44</f>
        <v>0</v>
      </c>
      <c r="M44" s="55">
        <f t="shared" si="3"/>
        <v>1.1000000000000001</v>
      </c>
      <c r="N44" s="56">
        <v>36</v>
      </c>
      <c r="O44" s="92"/>
      <c r="P44"/>
      <c r="Q44" s="1"/>
      <c r="R44" s="58"/>
      <c r="S44" s="91"/>
      <c r="T44" s="60"/>
      <c r="U44" s="61">
        <v>29</v>
      </c>
      <c r="V44" s="62">
        <f>U44*V37</f>
        <v>0</v>
      </c>
      <c r="W44" s="61">
        <v>29</v>
      </c>
      <c r="X44" s="63">
        <f>W44*X37</f>
        <v>0</v>
      </c>
      <c r="Y44" s="61">
        <v>29</v>
      </c>
      <c r="Z44" s="63">
        <f>Y44*Z37</f>
        <v>0</v>
      </c>
      <c r="AA44" s="61">
        <v>29</v>
      </c>
      <c r="AB44" s="63">
        <f>AA44*AB37</f>
        <v>0</v>
      </c>
      <c r="AC44" s="61">
        <v>29</v>
      </c>
      <c r="AD44" s="63">
        <f>AC44*AD37</f>
        <v>0</v>
      </c>
      <c r="AE44" s="61">
        <v>29</v>
      </c>
      <c r="AF44" s="63">
        <f>AE44*AF37</f>
        <v>0</v>
      </c>
      <c r="AG44" s="64">
        <f t="shared" si="5"/>
        <v>0</v>
      </c>
      <c r="AH44" s="61">
        <v>29</v>
      </c>
      <c r="AI44" s="65">
        <f>AH44*AI37</f>
        <v>0</v>
      </c>
      <c r="AJ44" s="66">
        <v>0</v>
      </c>
      <c r="AK44" s="67">
        <v>0</v>
      </c>
      <c r="AL44" s="68">
        <v>0</v>
      </c>
      <c r="AM44" s="69">
        <v>0</v>
      </c>
      <c r="AN44" s="70"/>
      <c r="AO44" s="71">
        <f t="shared" si="6"/>
        <v>0.55000000000000004</v>
      </c>
      <c r="AP44" s="72">
        <f t="shared" si="7"/>
        <v>0.38500000000000006</v>
      </c>
      <c r="AQ44" s="73">
        <f t="shared" si="8"/>
        <v>0.30250000000000005</v>
      </c>
      <c r="AR44" s="74" t="e">
        <f>(M44-L44)/100*#REF!+AQ44</f>
        <v>#REF!</v>
      </c>
      <c r="AS44" s="75">
        <f t="shared" si="4"/>
        <v>0.25850000000000001</v>
      </c>
      <c r="AT44" s="76" t="e">
        <f>(M44-L44)/100*#REF!+AS44</f>
        <v>#REF!</v>
      </c>
      <c r="AU44" s="77">
        <f t="shared" si="9"/>
        <v>0.22550000000000003</v>
      </c>
      <c r="AV44" s="77" t="e">
        <f>(M44-L44)/100*#REF!+AU44</f>
        <v>#REF!</v>
      </c>
      <c r="AW44" s="78">
        <f t="shared" si="10"/>
        <v>0.1804</v>
      </c>
      <c r="AX44" s="78" t="e">
        <f>(M44-L44)/100*#REF!+AW44</f>
        <v>#REF!</v>
      </c>
      <c r="AY44" s="79">
        <f t="shared" si="11"/>
        <v>0.11000000000000001</v>
      </c>
      <c r="AZ44" s="80">
        <f t="shared" si="12"/>
        <v>5.5000000000000007E-2</v>
      </c>
      <c r="BA44" s="81">
        <f t="shared" si="13"/>
        <v>3.3000000000000002E-2</v>
      </c>
      <c r="BB44" s="82" t="e">
        <f>(M44-L44)/100*#REF!</f>
        <v>#REF!</v>
      </c>
      <c r="BC44" s="83">
        <f t="shared" si="14"/>
        <v>2.2000000000000002E-2</v>
      </c>
      <c r="BD44" s="84">
        <f t="shared" si="15"/>
        <v>1.1000000000000001E-2</v>
      </c>
      <c r="BE44" s="85">
        <f t="shared" si="16"/>
        <v>1.1000000000000001E-2</v>
      </c>
      <c r="BF44" s="86">
        <f t="shared" si="17"/>
        <v>2.2000000000000002E-2</v>
      </c>
      <c r="BG44" s="87">
        <f t="shared" si="18"/>
        <v>3.3000000000000002E-2</v>
      </c>
      <c r="BH44" s="88"/>
    </row>
    <row r="45" spans="1:60" s="89" customFormat="1" ht="25.15" customHeight="1" x14ac:dyDescent="0.25">
      <c r="A45" s="50" t="s">
        <v>104</v>
      </c>
      <c r="B45" s="51">
        <f>V45</f>
        <v>0</v>
      </c>
      <c r="C45" s="51">
        <f>X45</f>
        <v>0</v>
      </c>
      <c r="D45" s="51">
        <f t="shared" si="36"/>
        <v>0</v>
      </c>
      <c r="E45" s="51">
        <f>AB45</f>
        <v>0</v>
      </c>
      <c r="F45" s="51">
        <f t="shared" si="1"/>
        <v>0</v>
      </c>
      <c r="G45" s="51">
        <f t="shared" si="37"/>
        <v>0</v>
      </c>
      <c r="H45" s="51">
        <v>0.6</v>
      </c>
      <c r="I45" s="52">
        <f t="shared" si="34"/>
        <v>0</v>
      </c>
      <c r="J45" s="53">
        <f t="shared" si="34"/>
        <v>0</v>
      </c>
      <c r="K45" s="52">
        <f t="shared" si="34"/>
        <v>0</v>
      </c>
      <c r="L45" s="54">
        <v>0.12</v>
      </c>
      <c r="M45" s="55">
        <f t="shared" si="3"/>
        <v>0.72</v>
      </c>
      <c r="N45" s="56">
        <v>37</v>
      </c>
      <c r="O45" s="92"/>
      <c r="P45"/>
      <c r="Q45" s="1"/>
      <c r="R45" s="58"/>
      <c r="S45" s="91"/>
      <c r="T45" s="60"/>
      <c r="U45" s="61">
        <v>30</v>
      </c>
      <c r="V45" s="62">
        <f>U45*V38</f>
        <v>0</v>
      </c>
      <c r="W45" s="61">
        <v>30</v>
      </c>
      <c r="X45" s="63">
        <f>W45*X38</f>
        <v>0</v>
      </c>
      <c r="Y45" s="61">
        <v>30</v>
      </c>
      <c r="Z45" s="63">
        <f>Y45*Z38</f>
        <v>0</v>
      </c>
      <c r="AA45" s="61">
        <v>30</v>
      </c>
      <c r="AB45" s="63">
        <f>AA45*AB38</f>
        <v>0</v>
      </c>
      <c r="AC45" s="61">
        <v>30</v>
      </c>
      <c r="AD45" s="63">
        <f>AC45*AD38</f>
        <v>0</v>
      </c>
      <c r="AE45" s="61">
        <v>30</v>
      </c>
      <c r="AF45" s="63">
        <f>AE45*AF38</f>
        <v>0</v>
      </c>
      <c r="AG45" s="64">
        <f t="shared" si="5"/>
        <v>0</v>
      </c>
      <c r="AH45" s="61">
        <v>30</v>
      </c>
      <c r="AI45" s="65">
        <f>AH45*AI38</f>
        <v>0</v>
      </c>
      <c r="AJ45" s="66">
        <v>0</v>
      </c>
      <c r="AK45" s="67">
        <v>0</v>
      </c>
      <c r="AL45" s="68">
        <v>0</v>
      </c>
      <c r="AM45" s="69">
        <v>0</v>
      </c>
      <c r="AN45" s="70"/>
      <c r="AO45" s="71">
        <f t="shared" si="6"/>
        <v>0.3</v>
      </c>
      <c r="AP45" s="72">
        <f t="shared" si="7"/>
        <v>0.21</v>
      </c>
      <c r="AQ45" s="73">
        <f t="shared" si="8"/>
        <v>0.16500000000000001</v>
      </c>
      <c r="AR45" s="74">
        <f>(M45-L45)/100*AR42+AQ45</f>
        <v>0.16998695151423557</v>
      </c>
      <c r="AS45" s="75">
        <f t="shared" si="4"/>
        <v>0.14100000000000001</v>
      </c>
      <c r="AT45" s="76">
        <f>(M45-L45)/100*AT42+AS45</f>
        <v>0.14526157674852858</v>
      </c>
      <c r="AU45" s="77">
        <f t="shared" si="9"/>
        <v>0.123</v>
      </c>
      <c r="AV45" s="77">
        <f>(M45-L45)/100*AV42+AU45</f>
        <v>0.12671754567424834</v>
      </c>
      <c r="AW45" s="78">
        <f t="shared" si="10"/>
        <v>9.8399999999999987E-2</v>
      </c>
      <c r="AX45" s="78">
        <f>(M45-L45)/100*AX42+AW45</f>
        <v>0.10137403653939865</v>
      </c>
      <c r="AY45" s="79">
        <f t="shared" si="11"/>
        <v>0.06</v>
      </c>
      <c r="AZ45" s="80">
        <f t="shared" si="12"/>
        <v>0.03</v>
      </c>
      <c r="BA45" s="81">
        <f t="shared" si="13"/>
        <v>1.8000000000000002E-2</v>
      </c>
      <c r="BB45" s="82">
        <f>(M45-L45)/100*BB42</f>
        <v>0</v>
      </c>
      <c r="BC45" s="83">
        <f t="shared" si="14"/>
        <v>1.2E-2</v>
      </c>
      <c r="BD45" s="84">
        <f t="shared" si="15"/>
        <v>6.0000000000000001E-3</v>
      </c>
      <c r="BE45" s="85">
        <f t="shared" si="16"/>
        <v>6.0000000000000001E-3</v>
      </c>
      <c r="BF45" s="86">
        <f t="shared" si="17"/>
        <v>1.2E-2</v>
      </c>
      <c r="BG45" s="87">
        <f t="shared" si="18"/>
        <v>1.8000000000000002E-2</v>
      </c>
      <c r="BH45" s="88"/>
    </row>
    <row r="46" spans="1:60" s="89" customFormat="1" ht="25.15" customHeight="1" x14ac:dyDescent="0.25">
      <c r="A46" s="50" t="s">
        <v>105</v>
      </c>
      <c r="B46" s="51">
        <f>V46</f>
        <v>0</v>
      </c>
      <c r="C46" s="51">
        <f>X46</f>
        <v>0</v>
      </c>
      <c r="D46" s="51">
        <f t="shared" si="36"/>
        <v>0</v>
      </c>
      <c r="E46" s="51">
        <f>AB46</f>
        <v>0</v>
      </c>
      <c r="F46" s="51">
        <f t="shared" si="1"/>
        <v>0</v>
      </c>
      <c r="G46" s="51">
        <f t="shared" si="37"/>
        <v>0</v>
      </c>
      <c r="H46" s="51">
        <v>0.4</v>
      </c>
      <c r="I46" s="52">
        <f t="shared" si="34"/>
        <v>0</v>
      </c>
      <c r="J46" s="53">
        <f t="shared" si="34"/>
        <v>0</v>
      </c>
      <c r="K46" s="52">
        <f t="shared" si="34"/>
        <v>0</v>
      </c>
      <c r="L46" s="54">
        <v>7.0000000000000007E-2</v>
      </c>
      <c r="M46" s="55">
        <f t="shared" si="3"/>
        <v>0.47000000000000003</v>
      </c>
      <c r="N46" s="56">
        <v>38</v>
      </c>
      <c r="O46" s="92"/>
      <c r="P46"/>
      <c r="Q46" s="1"/>
      <c r="R46" s="58"/>
      <c r="S46" s="91"/>
      <c r="T46" s="60"/>
      <c r="U46" s="61">
        <v>31</v>
      </c>
      <c r="V46" s="62">
        <f>U46*V39</f>
        <v>0</v>
      </c>
      <c r="W46" s="61">
        <v>31</v>
      </c>
      <c r="X46" s="63">
        <f>W46*X39</f>
        <v>0</v>
      </c>
      <c r="Y46" s="61">
        <v>31</v>
      </c>
      <c r="Z46" s="63">
        <f>Y46*Z39</f>
        <v>0</v>
      </c>
      <c r="AA46" s="61">
        <v>31</v>
      </c>
      <c r="AB46" s="63">
        <f>AA46*AB39</f>
        <v>0</v>
      </c>
      <c r="AC46" s="61">
        <v>31</v>
      </c>
      <c r="AD46" s="63">
        <f>AC46*AD39</f>
        <v>0</v>
      </c>
      <c r="AE46" s="61">
        <v>31</v>
      </c>
      <c r="AF46" s="63">
        <f>AE46*AF39</f>
        <v>0</v>
      </c>
      <c r="AG46" s="64">
        <f t="shared" si="5"/>
        <v>0</v>
      </c>
      <c r="AH46" s="61">
        <v>31</v>
      </c>
      <c r="AI46" s="65">
        <f>AH46*AI39</f>
        <v>0</v>
      </c>
      <c r="AJ46" s="66">
        <v>0</v>
      </c>
      <c r="AK46" s="67">
        <v>0</v>
      </c>
      <c r="AL46" s="68">
        <v>0</v>
      </c>
      <c r="AM46" s="69">
        <v>0</v>
      </c>
      <c r="AN46" s="70"/>
      <c r="AO46" s="71">
        <f t="shared" si="6"/>
        <v>0.2</v>
      </c>
      <c r="AP46" s="72">
        <f t="shared" si="7"/>
        <v>0.14000000000000001</v>
      </c>
      <c r="AQ46" s="73">
        <f t="shared" si="8"/>
        <v>0.11</v>
      </c>
      <c r="AR46" s="74">
        <f>(M46-L46)/100*AR43+AQ46</f>
        <v>0.11298171223632399</v>
      </c>
      <c r="AS46" s="75">
        <f t="shared" si="4"/>
        <v>9.4E-2</v>
      </c>
      <c r="AT46" s="76">
        <f>(M46-L46)/100*AT43+AS46</f>
        <v>9.6548008638313226E-2</v>
      </c>
      <c r="AU46" s="77">
        <f t="shared" si="9"/>
        <v>8.2000000000000003E-2</v>
      </c>
      <c r="AV46" s="77">
        <f>(M46-L46)/100*AV43+AU46</f>
        <v>8.422273093980516E-2</v>
      </c>
      <c r="AW46" s="78">
        <f t="shared" si="10"/>
        <v>6.5599999999999992E-2</v>
      </c>
      <c r="AX46" s="78">
        <f>(M46-L46)/100*AX43+AW46</f>
        <v>6.7378184751844108E-2</v>
      </c>
      <c r="AY46" s="79">
        <f t="shared" si="11"/>
        <v>0.04</v>
      </c>
      <c r="AZ46" s="80">
        <f t="shared" si="12"/>
        <v>0.02</v>
      </c>
      <c r="BA46" s="81">
        <f t="shared" si="13"/>
        <v>1.2E-2</v>
      </c>
      <c r="BB46" s="82">
        <f>(M46-L46)/100*BB43</f>
        <v>0</v>
      </c>
      <c r="BC46" s="83">
        <f t="shared" si="14"/>
        <v>8.0000000000000002E-3</v>
      </c>
      <c r="BD46" s="84">
        <f t="shared" si="15"/>
        <v>4.0000000000000001E-3</v>
      </c>
      <c r="BE46" s="85">
        <f t="shared" si="16"/>
        <v>4.0000000000000001E-3</v>
      </c>
      <c r="BF46" s="86">
        <f t="shared" si="17"/>
        <v>8.0000000000000002E-3</v>
      </c>
      <c r="BG46" s="87">
        <f t="shared" si="18"/>
        <v>1.2E-2</v>
      </c>
      <c r="BH46" s="88"/>
    </row>
    <row r="47" spans="1:60" s="89" customFormat="1" ht="25.15" customHeight="1" x14ac:dyDescent="0.25">
      <c r="A47" s="50" t="s">
        <v>106</v>
      </c>
      <c r="B47" s="51">
        <f>V47</f>
        <v>0</v>
      </c>
      <c r="C47" s="51">
        <f>X47</f>
        <v>0</v>
      </c>
      <c r="D47" s="51">
        <f t="shared" si="36"/>
        <v>0</v>
      </c>
      <c r="E47" s="51">
        <v>0.45</v>
      </c>
      <c r="F47" s="51">
        <f t="shared" si="1"/>
        <v>0</v>
      </c>
      <c r="G47" s="51">
        <f t="shared" si="37"/>
        <v>0</v>
      </c>
      <c r="H47" s="51">
        <f>AI47</f>
        <v>0</v>
      </c>
      <c r="I47" s="52">
        <f t="shared" si="34"/>
        <v>0</v>
      </c>
      <c r="J47" s="53">
        <f t="shared" si="34"/>
        <v>0</v>
      </c>
      <c r="K47" s="52">
        <f t="shared" si="34"/>
        <v>0</v>
      </c>
      <c r="L47" s="54">
        <f t="shared" si="34"/>
        <v>0</v>
      </c>
      <c r="M47" s="55">
        <f t="shared" si="3"/>
        <v>0.45</v>
      </c>
      <c r="N47" s="56">
        <v>39</v>
      </c>
      <c r="O47" s="92"/>
      <c r="P47"/>
      <c r="Q47" s="1"/>
      <c r="R47" s="58"/>
      <c r="S47" s="91"/>
      <c r="T47" s="60"/>
      <c r="U47" s="61">
        <v>32</v>
      </c>
      <c r="V47" s="62">
        <f>U47*V40</f>
        <v>0</v>
      </c>
      <c r="W47" s="61">
        <v>32</v>
      </c>
      <c r="X47" s="63">
        <f>W47*X40</f>
        <v>0</v>
      </c>
      <c r="Y47" s="61">
        <v>32</v>
      </c>
      <c r="Z47" s="63">
        <f>Y47*Z40</f>
        <v>0</v>
      </c>
      <c r="AA47" s="61">
        <v>32</v>
      </c>
      <c r="AB47" s="63">
        <f>AA47*AB40</f>
        <v>0</v>
      </c>
      <c r="AC47" s="61">
        <v>32</v>
      </c>
      <c r="AD47" s="63">
        <f>AC47*AD40</f>
        <v>0</v>
      </c>
      <c r="AE47" s="61">
        <v>32</v>
      </c>
      <c r="AF47" s="63">
        <f>AE47*AF40</f>
        <v>0</v>
      </c>
      <c r="AG47" s="64">
        <f t="shared" si="5"/>
        <v>0</v>
      </c>
      <c r="AH47" s="61">
        <v>32</v>
      </c>
      <c r="AI47" s="65">
        <f>AH47*AI40</f>
        <v>0</v>
      </c>
      <c r="AJ47" s="66">
        <v>0</v>
      </c>
      <c r="AK47" s="67">
        <v>0</v>
      </c>
      <c r="AL47" s="68">
        <v>0</v>
      </c>
      <c r="AM47" s="69">
        <v>0</v>
      </c>
      <c r="AN47" s="70"/>
      <c r="AO47" s="71">
        <f t="shared" si="6"/>
        <v>0.22500000000000003</v>
      </c>
      <c r="AP47" s="72">
        <f t="shared" si="7"/>
        <v>0.15750000000000003</v>
      </c>
      <c r="AQ47" s="73">
        <f t="shared" si="8"/>
        <v>0.12375000000000001</v>
      </c>
      <c r="AR47" s="74" t="e">
        <f>(M47-L47)/100*#REF!+AQ47</f>
        <v>#REF!</v>
      </c>
      <c r="AS47" s="75">
        <f t="shared" si="4"/>
        <v>0.10575000000000001</v>
      </c>
      <c r="AT47" s="76" t="e">
        <f>(M47-L47)/100*#REF!+AS47</f>
        <v>#REF!</v>
      </c>
      <c r="AU47" s="77">
        <f t="shared" si="9"/>
        <v>9.2250000000000013E-2</v>
      </c>
      <c r="AV47" s="77" t="e">
        <f>(M47-L47)/100*#REF!+AU47</f>
        <v>#REF!</v>
      </c>
      <c r="AW47" s="78">
        <f t="shared" si="10"/>
        <v>7.3800000000000004E-2</v>
      </c>
      <c r="AX47" s="78" t="e">
        <f>(M47-L47)/100*#REF!+AW47</f>
        <v>#REF!</v>
      </c>
      <c r="AY47" s="79">
        <f t="shared" si="11"/>
        <v>4.5000000000000005E-2</v>
      </c>
      <c r="AZ47" s="80">
        <f t="shared" si="12"/>
        <v>2.2500000000000003E-2</v>
      </c>
      <c r="BA47" s="81">
        <f t="shared" si="13"/>
        <v>1.3500000000000002E-2</v>
      </c>
      <c r="BB47" s="82" t="e">
        <f>(M47-L47)/100*#REF!</f>
        <v>#REF!</v>
      </c>
      <c r="BC47" s="83">
        <f t="shared" si="14"/>
        <v>9.0000000000000011E-3</v>
      </c>
      <c r="BD47" s="84">
        <f t="shared" si="15"/>
        <v>4.5000000000000005E-3</v>
      </c>
      <c r="BE47" s="85">
        <f t="shared" si="16"/>
        <v>4.5000000000000005E-3</v>
      </c>
      <c r="BF47" s="86">
        <f t="shared" si="17"/>
        <v>9.0000000000000011E-3</v>
      </c>
      <c r="BG47" s="87">
        <f t="shared" si="18"/>
        <v>1.3500000000000002E-2</v>
      </c>
      <c r="BH47" s="88"/>
    </row>
    <row r="48" spans="1:60" s="89" customFormat="1" ht="25.15" customHeight="1" x14ac:dyDescent="0.25">
      <c r="A48" s="50" t="s">
        <v>107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2">
        <f t="shared" si="34"/>
        <v>0</v>
      </c>
      <c r="J48" s="53">
        <f t="shared" si="34"/>
        <v>0</v>
      </c>
      <c r="K48" s="52">
        <f t="shared" si="34"/>
        <v>0</v>
      </c>
      <c r="L48" s="54">
        <f t="shared" si="34"/>
        <v>0</v>
      </c>
      <c r="M48" s="55">
        <v>0</v>
      </c>
      <c r="N48" s="56">
        <v>40</v>
      </c>
      <c r="O48" s="92"/>
      <c r="P48"/>
      <c r="Q48" s="1"/>
      <c r="R48" s="58"/>
      <c r="S48" s="91"/>
      <c r="T48" s="60"/>
      <c r="U48" s="61">
        <v>34</v>
      </c>
      <c r="V48" s="62" t="e">
        <f>U48*#REF!</f>
        <v>#REF!</v>
      </c>
      <c r="W48" s="61">
        <v>34</v>
      </c>
      <c r="X48" s="63" t="e">
        <f>W48*#REF!</f>
        <v>#REF!</v>
      </c>
      <c r="Y48" s="61">
        <v>34</v>
      </c>
      <c r="Z48" s="63" t="e">
        <f>Y48*#REF!</f>
        <v>#REF!</v>
      </c>
      <c r="AA48" s="61">
        <v>34</v>
      </c>
      <c r="AB48" s="63" t="e">
        <f>AA48*#REF!</f>
        <v>#REF!</v>
      </c>
      <c r="AC48" s="61">
        <v>34</v>
      </c>
      <c r="AD48" s="63" t="e">
        <f>AC48*#REF!</f>
        <v>#REF!</v>
      </c>
      <c r="AE48" s="61">
        <v>34</v>
      </c>
      <c r="AF48" s="63" t="e">
        <f>AE48*#REF!</f>
        <v>#REF!</v>
      </c>
      <c r="AG48" s="64" t="e">
        <f t="shared" si="5"/>
        <v>#REF!</v>
      </c>
      <c r="AH48" s="61">
        <v>34</v>
      </c>
      <c r="AI48" s="65" t="e">
        <f>AH48*#REF!</f>
        <v>#REF!</v>
      </c>
      <c r="AJ48" s="66">
        <v>0</v>
      </c>
      <c r="AK48" s="67">
        <v>0</v>
      </c>
      <c r="AL48" s="68">
        <v>0</v>
      </c>
      <c r="AM48" s="69">
        <v>0</v>
      </c>
      <c r="AN48" s="70"/>
      <c r="AO48" s="71">
        <f t="shared" si="6"/>
        <v>0</v>
      </c>
      <c r="AP48" s="72">
        <f t="shared" si="7"/>
        <v>0</v>
      </c>
      <c r="AQ48" s="73">
        <f t="shared" si="8"/>
        <v>0</v>
      </c>
      <c r="AR48" s="74">
        <f>(M48-L48)/100*AR45+AQ48</f>
        <v>0</v>
      </c>
      <c r="AS48" s="75">
        <f t="shared" si="4"/>
        <v>0</v>
      </c>
      <c r="AT48" s="76">
        <f>(M48-L48)/100*AT45+AS48</f>
        <v>0</v>
      </c>
      <c r="AU48" s="77">
        <f t="shared" si="9"/>
        <v>0</v>
      </c>
      <c r="AV48" s="77">
        <f>(M48-L48)/100*AV45+AU48</f>
        <v>0</v>
      </c>
      <c r="AW48" s="78">
        <f t="shared" si="10"/>
        <v>0</v>
      </c>
      <c r="AX48" s="78">
        <f>(M48-L48)/100*AX45+AW48</f>
        <v>0</v>
      </c>
      <c r="AY48" s="79">
        <f t="shared" si="11"/>
        <v>0</v>
      </c>
      <c r="AZ48" s="80">
        <f t="shared" si="12"/>
        <v>0</v>
      </c>
      <c r="BA48" s="81">
        <f t="shared" si="13"/>
        <v>0</v>
      </c>
      <c r="BB48" s="82">
        <f>(M48-L48)/100*BB45</f>
        <v>0</v>
      </c>
      <c r="BC48" s="83">
        <f t="shared" si="14"/>
        <v>0</v>
      </c>
      <c r="BD48" s="84">
        <f t="shared" si="15"/>
        <v>0</v>
      </c>
      <c r="BE48" s="85">
        <f t="shared" si="16"/>
        <v>0</v>
      </c>
      <c r="BF48" s="86">
        <f t="shared" si="17"/>
        <v>0</v>
      </c>
      <c r="BG48" s="87">
        <f t="shared" si="18"/>
        <v>0</v>
      </c>
      <c r="BH48" s="88"/>
    </row>
    <row r="49" spans="1:60" s="89" customFormat="1" ht="25.15" customHeight="1" x14ac:dyDescent="0.25">
      <c r="A49" s="50" t="s">
        <v>108</v>
      </c>
      <c r="B49" s="51">
        <f>V49</f>
        <v>0</v>
      </c>
      <c r="C49" s="51">
        <f>X49</f>
        <v>0</v>
      </c>
      <c r="D49" s="51">
        <f>Z49</f>
        <v>0</v>
      </c>
      <c r="E49" s="51">
        <f>AB49</f>
        <v>0</v>
      </c>
      <c r="F49" s="51">
        <f>AD49</f>
        <v>0</v>
      </c>
      <c r="G49" s="51">
        <f>AF49</f>
        <v>0</v>
      </c>
      <c r="H49" s="51">
        <f>AI49</f>
        <v>0</v>
      </c>
      <c r="I49" s="52">
        <f t="shared" si="34"/>
        <v>0</v>
      </c>
      <c r="J49" s="53">
        <f t="shared" si="34"/>
        <v>0</v>
      </c>
      <c r="K49" s="52">
        <f t="shared" si="34"/>
        <v>0</v>
      </c>
      <c r="L49" s="54">
        <f t="shared" si="34"/>
        <v>0</v>
      </c>
      <c r="M49" s="55">
        <f>SUM(B49:L49)</f>
        <v>0</v>
      </c>
      <c r="N49" s="56">
        <v>41</v>
      </c>
      <c r="O49" s="92"/>
      <c r="P49"/>
      <c r="Q49" s="1"/>
      <c r="R49" s="58"/>
      <c r="S49" s="91"/>
      <c r="T49" s="60"/>
      <c r="U49" s="61">
        <v>35</v>
      </c>
      <c r="V49" s="62">
        <f>U49*V42</f>
        <v>0</v>
      </c>
      <c r="W49" s="61">
        <v>35</v>
      </c>
      <c r="X49" s="63">
        <f>W49*X42</f>
        <v>0</v>
      </c>
      <c r="Y49" s="61">
        <v>35</v>
      </c>
      <c r="Z49" s="63">
        <f>Y49*Z42</f>
        <v>0</v>
      </c>
      <c r="AA49" s="61">
        <v>35</v>
      </c>
      <c r="AB49" s="63">
        <f>AA49*AB42</f>
        <v>0</v>
      </c>
      <c r="AC49" s="61">
        <v>35</v>
      </c>
      <c r="AD49" s="63">
        <f>AC49*AD42</f>
        <v>0</v>
      </c>
      <c r="AE49" s="61">
        <v>35</v>
      </c>
      <c r="AF49" s="63">
        <f>AE49*AF42</f>
        <v>0</v>
      </c>
      <c r="AG49" s="64">
        <f t="shared" si="5"/>
        <v>0</v>
      </c>
      <c r="AH49" s="61">
        <v>35</v>
      </c>
      <c r="AI49" s="65">
        <f>AH49*AI42</f>
        <v>0</v>
      </c>
      <c r="AJ49" s="66">
        <v>0</v>
      </c>
      <c r="AK49" s="67">
        <v>0</v>
      </c>
      <c r="AL49" s="68">
        <v>0</v>
      </c>
      <c r="AM49" s="69">
        <v>0</v>
      </c>
      <c r="AN49" s="70"/>
      <c r="AO49" s="71">
        <f t="shared" si="6"/>
        <v>0</v>
      </c>
      <c r="AP49" s="72">
        <f t="shared" si="7"/>
        <v>0</v>
      </c>
      <c r="AQ49" s="73">
        <f t="shared" si="8"/>
        <v>0</v>
      </c>
      <c r="AR49" s="74">
        <f>(M49-L49)/100*AR46+AQ49</f>
        <v>0</v>
      </c>
      <c r="AS49" s="75">
        <f t="shared" si="4"/>
        <v>0</v>
      </c>
      <c r="AT49" s="76">
        <f>(M49-L49)/100*AT46+AS49</f>
        <v>0</v>
      </c>
      <c r="AU49" s="77">
        <f t="shared" si="9"/>
        <v>0</v>
      </c>
      <c r="AV49" s="77">
        <f>(M49-L49)/100*AV46+AU49</f>
        <v>0</v>
      </c>
      <c r="AW49" s="78">
        <f t="shared" si="10"/>
        <v>0</v>
      </c>
      <c r="AX49" s="78">
        <f>(M49-L49)/100*AX46+AW49</f>
        <v>0</v>
      </c>
      <c r="AY49" s="79">
        <f t="shared" si="11"/>
        <v>0</v>
      </c>
      <c r="AZ49" s="80">
        <f t="shared" si="12"/>
        <v>0</v>
      </c>
      <c r="BA49" s="81">
        <f t="shared" si="13"/>
        <v>0</v>
      </c>
      <c r="BB49" s="82">
        <f>(M49-L49)/100*BB46</f>
        <v>0</v>
      </c>
      <c r="BC49" s="83">
        <f t="shared" si="14"/>
        <v>0</v>
      </c>
      <c r="BD49" s="84">
        <f t="shared" si="15"/>
        <v>0</v>
      </c>
      <c r="BE49" s="85">
        <f t="shared" si="16"/>
        <v>0</v>
      </c>
      <c r="BF49" s="86">
        <f t="shared" si="17"/>
        <v>0</v>
      </c>
      <c r="BG49" s="87">
        <f t="shared" si="18"/>
        <v>0</v>
      </c>
      <c r="BH49" s="88"/>
    </row>
    <row r="50" spans="1:60" s="89" customFormat="1" ht="25.15" customHeight="1" x14ac:dyDescent="0.25">
      <c r="A50" s="50" t="s">
        <v>109</v>
      </c>
      <c r="B50" s="51">
        <f>V50</f>
        <v>0</v>
      </c>
      <c r="C50" s="51">
        <f>X50</f>
        <v>0</v>
      </c>
      <c r="D50" s="51">
        <f>Z50</f>
        <v>0</v>
      </c>
      <c r="E50" s="51">
        <f>AB50</f>
        <v>0</v>
      </c>
      <c r="F50" s="51">
        <f>AD50</f>
        <v>0</v>
      </c>
      <c r="G50" s="51">
        <f>AF50</f>
        <v>0</v>
      </c>
      <c r="H50" s="51">
        <f>AI50</f>
        <v>0</v>
      </c>
      <c r="I50" s="52">
        <f t="shared" si="34"/>
        <v>0</v>
      </c>
      <c r="J50" s="53">
        <f t="shared" si="34"/>
        <v>0</v>
      </c>
      <c r="K50" s="52">
        <f t="shared" si="34"/>
        <v>0</v>
      </c>
      <c r="L50" s="54">
        <f t="shared" si="34"/>
        <v>0</v>
      </c>
      <c r="M50" s="55">
        <f>SUM(B50:L50)</f>
        <v>0</v>
      </c>
      <c r="N50" s="56">
        <v>42</v>
      </c>
      <c r="O50" s="92"/>
      <c r="P50"/>
      <c r="Q50" s="1"/>
      <c r="R50" s="58"/>
      <c r="S50" s="91"/>
      <c r="T50" s="60"/>
      <c r="U50" s="61">
        <v>36</v>
      </c>
      <c r="V50" s="62">
        <f>U50*V43</f>
        <v>0</v>
      </c>
      <c r="W50" s="61">
        <v>36</v>
      </c>
      <c r="X50" s="63">
        <f>W50*X43</f>
        <v>0</v>
      </c>
      <c r="Y50" s="61">
        <v>36</v>
      </c>
      <c r="Z50" s="63">
        <f>Y50*Z43</f>
        <v>0</v>
      </c>
      <c r="AA50" s="61">
        <v>36</v>
      </c>
      <c r="AB50" s="63">
        <f>AA50*AB43</f>
        <v>0</v>
      </c>
      <c r="AC50" s="61">
        <v>36</v>
      </c>
      <c r="AD50" s="63">
        <f>AC50*AD43</f>
        <v>0</v>
      </c>
      <c r="AE50" s="61">
        <v>36</v>
      </c>
      <c r="AF50" s="63">
        <f>AE50*AF43</f>
        <v>0</v>
      </c>
      <c r="AG50" s="64">
        <f t="shared" si="5"/>
        <v>0</v>
      </c>
      <c r="AH50" s="61">
        <v>36</v>
      </c>
      <c r="AI50" s="65">
        <f>AH50*AI43</f>
        <v>0</v>
      </c>
      <c r="AJ50" s="66">
        <v>0</v>
      </c>
      <c r="AK50" s="67">
        <v>0</v>
      </c>
      <c r="AL50" s="68">
        <v>0</v>
      </c>
      <c r="AM50" s="69">
        <v>0</v>
      </c>
      <c r="AN50" s="70"/>
      <c r="AO50" s="71">
        <f t="shared" si="6"/>
        <v>0</v>
      </c>
      <c r="AP50" s="72">
        <f t="shared" si="7"/>
        <v>0</v>
      </c>
      <c r="AQ50" s="73">
        <f t="shared" si="8"/>
        <v>0</v>
      </c>
      <c r="AR50" s="74" t="e">
        <f>(M50-L50)/100*AR47+AQ50</f>
        <v>#REF!</v>
      </c>
      <c r="AS50" s="75">
        <f t="shared" si="4"/>
        <v>0</v>
      </c>
      <c r="AT50" s="76" t="e">
        <f>(M50-L50)/100*AT47+AS50</f>
        <v>#REF!</v>
      </c>
      <c r="AU50" s="77">
        <f t="shared" si="9"/>
        <v>0</v>
      </c>
      <c r="AV50" s="77" t="e">
        <f>(M50-L50)/100*AV47+AU50</f>
        <v>#REF!</v>
      </c>
      <c r="AW50" s="78">
        <f t="shared" si="10"/>
        <v>0</v>
      </c>
      <c r="AX50" s="78" t="e">
        <f>(M50-L50)/100*AX47+AW50</f>
        <v>#REF!</v>
      </c>
      <c r="AY50" s="79">
        <f t="shared" si="11"/>
        <v>0</v>
      </c>
      <c r="AZ50" s="80">
        <f t="shared" si="12"/>
        <v>0</v>
      </c>
      <c r="BA50" s="81">
        <f t="shared" si="13"/>
        <v>0</v>
      </c>
      <c r="BB50" s="82" t="e">
        <f>(M50-L50)/100*BB47</f>
        <v>#REF!</v>
      </c>
      <c r="BC50" s="83">
        <f t="shared" si="14"/>
        <v>0</v>
      </c>
      <c r="BD50" s="84">
        <f t="shared" si="15"/>
        <v>0</v>
      </c>
      <c r="BE50" s="85">
        <f t="shared" si="16"/>
        <v>0</v>
      </c>
      <c r="BF50" s="86">
        <f t="shared" si="17"/>
        <v>0</v>
      </c>
      <c r="BG50" s="87">
        <f t="shared" si="18"/>
        <v>0</v>
      </c>
      <c r="BH50" s="88"/>
    </row>
    <row r="51" spans="1:60" s="89" customFormat="1" ht="25.15" customHeight="1" x14ac:dyDescent="0.25">
      <c r="A51" s="50" t="s">
        <v>110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2">
        <f t="shared" si="34"/>
        <v>0</v>
      </c>
      <c r="J51" s="53">
        <f t="shared" si="34"/>
        <v>0</v>
      </c>
      <c r="K51" s="52">
        <f t="shared" si="34"/>
        <v>0</v>
      </c>
      <c r="L51" s="54">
        <f t="shared" si="34"/>
        <v>0</v>
      </c>
      <c r="M51" s="55">
        <f>SUM(B51:L51)</f>
        <v>0</v>
      </c>
      <c r="N51" s="56">
        <v>43</v>
      </c>
      <c r="O51" s="92"/>
      <c r="P51"/>
      <c r="Q51" s="1"/>
      <c r="R51" s="58"/>
      <c r="S51" s="91"/>
      <c r="T51" s="60"/>
      <c r="U51" s="61">
        <v>37</v>
      </c>
      <c r="V51" s="62" t="e">
        <f>U51*#REF!</f>
        <v>#REF!</v>
      </c>
      <c r="W51" s="61">
        <v>37</v>
      </c>
      <c r="X51" s="63" t="e">
        <f>W51*#REF!</f>
        <v>#REF!</v>
      </c>
      <c r="Y51" s="61">
        <v>37</v>
      </c>
      <c r="Z51" s="63" t="e">
        <f>Y51*#REF!</f>
        <v>#REF!</v>
      </c>
      <c r="AA51" s="61">
        <v>37</v>
      </c>
      <c r="AB51" s="63" t="e">
        <f>AA51*#REF!</f>
        <v>#REF!</v>
      </c>
      <c r="AC51" s="61">
        <v>37</v>
      </c>
      <c r="AD51" s="63" t="e">
        <f>AC51*#REF!</f>
        <v>#REF!</v>
      </c>
      <c r="AE51" s="61">
        <v>37</v>
      </c>
      <c r="AF51" s="63" t="e">
        <f>AE51*#REF!</f>
        <v>#REF!</v>
      </c>
      <c r="AG51" s="64" t="e">
        <f t="shared" si="5"/>
        <v>#REF!</v>
      </c>
      <c r="AH51" s="61">
        <v>37</v>
      </c>
      <c r="AI51" s="65" t="e">
        <f>AH51*#REF!</f>
        <v>#REF!</v>
      </c>
      <c r="AJ51" s="66">
        <v>0</v>
      </c>
      <c r="AK51" s="67">
        <v>0</v>
      </c>
      <c r="AL51" s="68">
        <v>0</v>
      </c>
      <c r="AM51" s="69">
        <v>0</v>
      </c>
      <c r="AN51" s="70"/>
      <c r="AO51" s="71">
        <f t="shared" si="6"/>
        <v>0</v>
      </c>
      <c r="AP51" s="72">
        <f t="shared" si="7"/>
        <v>0</v>
      </c>
      <c r="AQ51" s="73">
        <f t="shared" si="8"/>
        <v>0</v>
      </c>
      <c r="AR51" s="74" t="e">
        <f>(M51-L51)/100*#REF!+AQ51</f>
        <v>#REF!</v>
      </c>
      <c r="AS51" s="75">
        <f t="shared" si="4"/>
        <v>0</v>
      </c>
      <c r="AT51" s="76" t="e">
        <f>(M51-L51)/100*#REF!+AS51</f>
        <v>#REF!</v>
      </c>
      <c r="AU51" s="77">
        <f t="shared" si="9"/>
        <v>0</v>
      </c>
      <c r="AV51" s="77" t="e">
        <f>(M51-L51)/100*#REF!+AU51</f>
        <v>#REF!</v>
      </c>
      <c r="AW51" s="78">
        <f t="shared" si="10"/>
        <v>0</v>
      </c>
      <c r="AX51" s="78" t="e">
        <f>(M51-L51)/100*#REF!+AW51</f>
        <v>#REF!</v>
      </c>
      <c r="AY51" s="79">
        <f t="shared" si="11"/>
        <v>0</v>
      </c>
      <c r="AZ51" s="80">
        <f t="shared" si="12"/>
        <v>0</v>
      </c>
      <c r="BA51" s="81">
        <f t="shared" si="13"/>
        <v>0</v>
      </c>
      <c r="BB51" s="82" t="e">
        <f>(M51-L51)/100*#REF!</f>
        <v>#REF!</v>
      </c>
      <c r="BC51" s="83">
        <f t="shared" si="14"/>
        <v>0</v>
      </c>
      <c r="BD51" s="84">
        <f t="shared" si="15"/>
        <v>0</v>
      </c>
      <c r="BE51" s="85">
        <f t="shared" si="16"/>
        <v>0</v>
      </c>
      <c r="BF51" s="86">
        <f t="shared" si="17"/>
        <v>0</v>
      </c>
      <c r="BG51" s="87">
        <f t="shared" si="18"/>
        <v>0</v>
      </c>
      <c r="BH51" s="88"/>
    </row>
    <row r="52" spans="1:60" s="89" customFormat="1" ht="25.15" customHeight="1" x14ac:dyDescent="0.25">
      <c r="A52" s="50" t="s">
        <v>111</v>
      </c>
      <c r="B52" s="51">
        <f>V52</f>
        <v>0</v>
      </c>
      <c r="C52" s="51">
        <f>X52</f>
        <v>0</v>
      </c>
      <c r="D52" s="51">
        <f>Z52</f>
        <v>0</v>
      </c>
      <c r="E52" s="51">
        <f>AB52</f>
        <v>0</v>
      </c>
      <c r="F52" s="51">
        <f>AD52</f>
        <v>0</v>
      </c>
      <c r="G52" s="51">
        <f>AF52</f>
        <v>0</v>
      </c>
      <c r="H52" s="51">
        <f>AI52</f>
        <v>0</v>
      </c>
      <c r="I52" s="52">
        <f t="shared" si="34"/>
        <v>0</v>
      </c>
      <c r="J52" s="53">
        <f t="shared" si="34"/>
        <v>0</v>
      </c>
      <c r="K52" s="52">
        <f t="shared" si="34"/>
        <v>0</v>
      </c>
      <c r="L52" s="54">
        <f t="shared" si="34"/>
        <v>0</v>
      </c>
      <c r="M52" s="55">
        <f>SUM(B52:L52)</f>
        <v>0</v>
      </c>
      <c r="N52" s="56">
        <v>44</v>
      </c>
      <c r="O52" s="95"/>
      <c r="P52"/>
      <c r="Q52" s="1"/>
      <c r="R52" s="93"/>
      <c r="S52" s="94"/>
      <c r="T52" s="60"/>
      <c r="U52" s="61">
        <v>38</v>
      </c>
      <c r="V52" s="62">
        <f>U52*V44</f>
        <v>0</v>
      </c>
      <c r="W52" s="61">
        <v>38</v>
      </c>
      <c r="X52" s="63">
        <f>W52*X44</f>
        <v>0</v>
      </c>
      <c r="Y52" s="61">
        <v>38</v>
      </c>
      <c r="Z52" s="63">
        <f>Y52*Z44</f>
        <v>0</v>
      </c>
      <c r="AA52" s="61">
        <v>38</v>
      </c>
      <c r="AB52" s="63">
        <f>AA52*AB44</f>
        <v>0</v>
      </c>
      <c r="AC52" s="61">
        <v>38</v>
      </c>
      <c r="AD52" s="63">
        <f>AC52*AD44</f>
        <v>0</v>
      </c>
      <c r="AE52" s="61">
        <v>38</v>
      </c>
      <c r="AF52" s="63">
        <f>AE52*AF44</f>
        <v>0</v>
      </c>
      <c r="AG52" s="64">
        <f t="shared" si="5"/>
        <v>0</v>
      </c>
      <c r="AH52" s="61">
        <v>38</v>
      </c>
      <c r="AI52" s="65">
        <f>AH52*AI44</f>
        <v>0</v>
      </c>
      <c r="AJ52" s="66">
        <v>0</v>
      </c>
      <c r="AK52" s="67">
        <v>0</v>
      </c>
      <c r="AL52" s="68">
        <v>0</v>
      </c>
      <c r="AM52" s="69">
        <v>0</v>
      </c>
      <c r="AN52" s="70"/>
      <c r="AO52" s="71">
        <f t="shared" si="6"/>
        <v>0</v>
      </c>
      <c r="AP52" s="72">
        <f t="shared" si="7"/>
        <v>0</v>
      </c>
      <c r="AQ52" s="73">
        <f t="shared" si="8"/>
        <v>0</v>
      </c>
      <c r="AR52" s="74">
        <f t="shared" ref="AR52" si="38">(M52-L52)/100*AR48+AQ52</f>
        <v>0</v>
      </c>
      <c r="AS52" s="75">
        <f t="shared" si="4"/>
        <v>0</v>
      </c>
      <c r="AT52" s="76">
        <f t="shared" ref="AT52" si="39">(M52-L52)/100*AT48+AS52</f>
        <v>0</v>
      </c>
      <c r="AU52" s="77">
        <f t="shared" si="9"/>
        <v>0</v>
      </c>
      <c r="AV52" s="77">
        <f t="shared" ref="AV52" si="40">(M52-L52)/100*AV48+AU52</f>
        <v>0</v>
      </c>
      <c r="AW52" s="78">
        <f t="shared" si="10"/>
        <v>0</v>
      </c>
      <c r="AX52" s="78">
        <f t="shared" ref="AX52" si="41">(M52-L52)/100*AX48+AW52</f>
        <v>0</v>
      </c>
      <c r="AY52" s="79">
        <f t="shared" si="11"/>
        <v>0</v>
      </c>
      <c r="AZ52" s="80">
        <f t="shared" si="12"/>
        <v>0</v>
      </c>
      <c r="BA52" s="81">
        <f t="shared" si="13"/>
        <v>0</v>
      </c>
      <c r="BB52" s="82">
        <f t="shared" ref="BB52" si="42">(M52-L52)/100*BB48</f>
        <v>0</v>
      </c>
      <c r="BC52" s="83">
        <f t="shared" si="14"/>
        <v>0</v>
      </c>
      <c r="BD52" s="84">
        <f t="shared" si="15"/>
        <v>0</v>
      </c>
      <c r="BE52" s="85">
        <f t="shared" si="16"/>
        <v>0</v>
      </c>
      <c r="BF52" s="86">
        <f t="shared" si="17"/>
        <v>0</v>
      </c>
      <c r="BG52" s="87">
        <f t="shared" si="18"/>
        <v>0</v>
      </c>
    </row>
    <row r="53" spans="1:60" s="89" customFormat="1" ht="66.75" customHeight="1" x14ac:dyDescent="0.25">
      <c r="A53" s="110" t="s">
        <v>112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P53"/>
      <c r="Q53" s="1"/>
      <c r="R53" s="96"/>
      <c r="S53" s="96"/>
      <c r="T53" s="96"/>
      <c r="U53" s="97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8"/>
      <c r="AH53" s="96"/>
      <c r="AI53" s="96"/>
      <c r="AJ53" s="99"/>
      <c r="AK53" s="99"/>
      <c r="AL53" s="99"/>
      <c r="AM53" s="99"/>
      <c r="AN53" s="99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</row>
    <row r="54" spans="1:60" s="101" customFormat="1" ht="20.100000000000001" customHeight="1" x14ac:dyDescent="0.25">
      <c r="A54" s="101" t="s">
        <v>113</v>
      </c>
      <c r="M54" s="102"/>
      <c r="N54" s="102"/>
      <c r="O54" s="102"/>
      <c r="P54"/>
      <c r="Q54" s="103"/>
      <c r="R54" s="104"/>
      <c r="S54" s="104"/>
      <c r="T54" s="104"/>
      <c r="U54" s="105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6"/>
      <c r="AH54" s="104"/>
      <c r="AI54" s="104"/>
      <c r="AJ54" s="107"/>
      <c r="AK54" s="107"/>
      <c r="AL54" s="107"/>
      <c r="AM54" s="107"/>
      <c r="AN54" s="107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</row>
  </sheetData>
  <mergeCells count="31">
    <mergeCell ref="AU1:AV1"/>
    <mergeCell ref="A1:O1"/>
    <mergeCell ref="AO1:AO4"/>
    <mergeCell ref="AP1:AP4"/>
    <mergeCell ref="AQ1:AR1"/>
    <mergeCell ref="AS1:AT1"/>
    <mergeCell ref="BE1:BG2"/>
    <mergeCell ref="BE3:BE4"/>
    <mergeCell ref="BF3:BF4"/>
    <mergeCell ref="BG3:BG4"/>
    <mergeCell ref="A5:A8"/>
    <mergeCell ref="B5:G5"/>
    <mergeCell ref="M5:M8"/>
    <mergeCell ref="N5:N8"/>
    <mergeCell ref="AG5:AG8"/>
    <mergeCell ref="B6:G6"/>
    <mergeCell ref="AW1:AX1"/>
    <mergeCell ref="AY1:AY4"/>
    <mergeCell ref="AZ1:AZ4"/>
    <mergeCell ref="BA1:BA4"/>
    <mergeCell ref="BC1:BC4"/>
    <mergeCell ref="BD1:BD4"/>
    <mergeCell ref="Q9:Q15"/>
    <mergeCell ref="A53:N53"/>
    <mergeCell ref="H6:H8"/>
    <mergeCell ref="I6:I8"/>
    <mergeCell ref="J6:J8"/>
    <mergeCell ref="K6:K8"/>
    <mergeCell ref="L6:L8"/>
    <mergeCell ref="B7:F7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GLAVNI</dc:creator>
  <cp:lastModifiedBy>GLAVNI</cp:lastModifiedBy>
  <dcterms:created xsi:type="dcterms:W3CDTF">2022-06-27T10:29:15Z</dcterms:created>
  <dcterms:modified xsi:type="dcterms:W3CDTF">2022-06-27T12:04:20Z</dcterms:modified>
</cp:coreProperties>
</file>